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Лист1!$A$1:$K$73</definedName>
  </definedNames>
  <calcPr calcId="125725"/>
</workbook>
</file>

<file path=xl/calcChain.xml><?xml version="1.0" encoding="utf-8"?>
<calcChain xmlns="http://schemas.openxmlformats.org/spreadsheetml/2006/main">
  <c r="I71" i="1"/>
  <c r="I70"/>
  <c r="E69"/>
  <c r="F69"/>
  <c r="F70"/>
  <c r="E64"/>
  <c r="F43"/>
  <c r="G68"/>
  <c r="H68"/>
  <c r="I68"/>
  <c r="J68"/>
  <c r="F68"/>
  <c r="G38"/>
  <c r="H38"/>
  <c r="I38"/>
  <c r="J38"/>
  <c r="F38"/>
  <c r="F71"/>
  <c r="G71"/>
  <c r="H71"/>
  <c r="J71"/>
  <c r="G43"/>
  <c r="H43"/>
  <c r="I43"/>
  <c r="J43"/>
  <c r="E35"/>
  <c r="E36"/>
  <c r="E37"/>
  <c r="E34"/>
  <c r="E65"/>
  <c r="E67"/>
  <c r="E66"/>
  <c r="E68" l="1"/>
  <c r="E38"/>
  <c r="E41"/>
  <c r="E40"/>
  <c r="G70"/>
  <c r="H70"/>
  <c r="J70"/>
  <c r="E39"/>
  <c r="F72"/>
  <c r="G72"/>
  <c r="H72"/>
  <c r="I72"/>
  <c r="J72"/>
  <c r="G69" l="1"/>
  <c r="H69"/>
  <c r="I69"/>
  <c r="J69"/>
  <c r="E19"/>
  <c r="E20"/>
  <c r="E21"/>
  <c r="E22"/>
  <c r="E24"/>
  <c r="E25"/>
  <c r="E26"/>
  <c r="E27"/>
  <c r="E29"/>
  <c r="E30"/>
  <c r="E70" s="1"/>
  <c r="E31"/>
  <c r="E32"/>
  <c r="E42"/>
  <c r="E44"/>
  <c r="E45"/>
  <c r="E46"/>
  <c r="E47"/>
  <c r="E49"/>
  <c r="E50"/>
  <c r="E51"/>
  <c r="E52"/>
  <c r="E54"/>
  <c r="E55"/>
  <c r="E56"/>
  <c r="E57"/>
  <c r="E59"/>
  <c r="E60"/>
  <c r="E61"/>
  <c r="E62"/>
  <c r="E16"/>
  <c r="E11"/>
  <c r="E71" l="1"/>
  <c r="E72"/>
  <c r="J63"/>
  <c r="J58"/>
  <c r="J53"/>
  <c r="J48"/>
  <c r="J33"/>
  <c r="J28"/>
  <c r="J23"/>
  <c r="J18"/>
  <c r="J13"/>
  <c r="F63"/>
  <c r="F58"/>
  <c r="F53"/>
  <c r="F48"/>
  <c r="F33"/>
  <c r="F28"/>
  <c r="F18"/>
  <c r="F13"/>
  <c r="G23"/>
  <c r="H23"/>
  <c r="I23"/>
  <c r="G48"/>
  <c r="H48"/>
  <c r="I48"/>
  <c r="I63"/>
  <c r="H63"/>
  <c r="G63"/>
  <c r="I58"/>
  <c r="H58"/>
  <c r="G58"/>
  <c r="I53"/>
  <c r="H53"/>
  <c r="G53"/>
  <c r="I33"/>
  <c r="H33"/>
  <c r="G33"/>
  <c r="I28"/>
  <c r="I73" s="1"/>
  <c r="H28"/>
  <c r="G28"/>
  <c r="I18"/>
  <c r="H18"/>
  <c r="G18"/>
  <c r="E15"/>
  <c r="E14"/>
  <c r="I13"/>
  <c r="H13"/>
  <c r="G13"/>
  <c r="E10"/>
  <c r="E9"/>
  <c r="H73" l="1"/>
  <c r="F73"/>
  <c r="G73"/>
  <c r="J73"/>
  <c r="E63"/>
  <c r="E23"/>
  <c r="E53"/>
  <c r="E48"/>
  <c r="E18"/>
  <c r="E33"/>
  <c r="E58"/>
  <c r="E13"/>
  <c r="E43"/>
  <c r="E28"/>
  <c r="E73" l="1"/>
</calcChain>
</file>

<file path=xl/sharedStrings.xml><?xml version="1.0" encoding="utf-8"?>
<sst xmlns="http://schemas.openxmlformats.org/spreadsheetml/2006/main" count="118" uniqueCount="48">
  <si>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</si>
  <si>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</si>
  <si>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</si>
  <si>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</si>
  <si>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</si>
  <si>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</si>
  <si>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</si>
  <si>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</si>
  <si>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</si>
  <si>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</si>
  <si>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</si>
  <si>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</si>
  <si>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</si>
  <si>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</si>
  <si>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</si>
  <si>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</si>
  <si>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</si>
  <si>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Осуществление первичного воинского учета на территориях, где отсутствуют военные комиссариаты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</si>
  <si>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</si>
  <si>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</si>
  <si>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</si>
  <si>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Телецкого сельского поселения</t>
  </si>
  <si>
    <t>Обеспечение проведения выборов в органы местного самоуправления</t>
  </si>
  <si>
    <t>3.Уплата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</si>
  <si>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</si>
  <si>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 xml:space="preserve"> Основное мероприятие</t>
  </si>
  <si>
    <t>4. Оценка недвижимости, признание прав и регулирование отношений муниципальной собственности</t>
  </si>
  <si>
    <t>5.Осуществление первичного воинского учета на территориях, где отсутствуют военные комиссариаты</t>
  </si>
  <si>
    <t>2027год, рублей</t>
  </si>
  <si>
    <t>2026год, рублей</t>
  </si>
  <si>
    <t>2025 год, рублей</t>
  </si>
  <si>
    <t>2024 год, рублей</t>
  </si>
  <si>
    <t>2023год, рублей</t>
  </si>
  <si>
    <t>Мероприятия в сфере охраны окружающей среды</t>
  </si>
  <si>
    <t xml:space="preserve">1.Публикация нормативно-правовых актов, принимаемых органами местного самоуправления поселения в СМИ и сети Интернет. 2 .Финансовое обеспечение деятельности органов местного самоуправления        9. Соотношение количества обращений граждан, рассмотренных в срок, к общему количеству обращений, поставленных на контроль.       </t>
  </si>
  <si>
    <t>Мероприятия по решению вопросов местного значения поселения в области ЖКХ и благоустройства</t>
  </si>
  <si>
    <t>Мероприятия по землеустройству и землепользованию</t>
  </si>
  <si>
    <t>11. Мероприятия по землеустройству и землепользованию</t>
  </si>
  <si>
    <t>"Совершенствование муниципального управления в Телецком сельском поселении "</t>
  </si>
  <si>
    <t>10. Передача полномочий по обеспечению мер первичной пожарной безопасности</t>
  </si>
  <si>
    <t>7. Мероприятия в сфере охраны окружающей среды</t>
  </si>
  <si>
    <t>8.Пенсии за выслугу лет лицам, замещавшим муниципальные должности поселения</t>
  </si>
  <si>
    <t>6. Мероприятия по решению вопросов местного значения поселения в области ЖКХ и благоустройства</t>
  </si>
  <si>
    <t>12. Передача полномочий по созданию условий для обеспечения жителей услугами организаций культуры</t>
  </si>
  <si>
    <t>Подготовка проектов межевания земельных участков и проведение кадастровых работ</t>
  </si>
  <si>
    <t>13. Подготовка проектов межевания земельных участков и проведение кадастровых работ</t>
  </si>
  <si>
    <t xml:space="preserve">        муниципального управления в  Телецком сельском поселении"</t>
  </si>
  <si>
    <r>
      <t xml:space="preserve">                                       </t>
    </r>
    <r>
      <rPr>
        <b/>
        <i/>
        <sz val="9"/>
        <color theme="1"/>
        <rFont val="Times New Roman"/>
        <family val="1"/>
        <charset val="204"/>
      </rPr>
      <t>Приложение 2</t>
    </r>
    <r>
      <rPr>
        <sz val="9"/>
        <color theme="1"/>
        <rFont val="Times New Roman"/>
        <family val="1"/>
        <charset val="204"/>
      </rPr>
      <t xml:space="preserve"> к муниципальной программе "Совершенствование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</si>
</sst>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vertical="center" wrapText="1"/>
    </xf>
    <xf numFmtId="4" fontId="2" fillId="0" borderId="0" xfId="0" applyNumberFormat="1" applyFont="1"/>
    <xf numFmtId="2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4" fontId="10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79"/>
  <sheetViews>
    <sheetView tabSelected="1" view="pageBreakPreview" topLeftCell="A66" zoomScale="118" zoomScaleNormal="100" zoomScaleSheetLayoutView="118" workbookViewId="0">
      <selection activeCell="G51" sqref="G51"/>
    </sheetView>
  </sheetViews>
  <sheetFormatPr defaultRowHeight="15"/>
  <cols>
    <col min="1" max="1" width="3.85546875" customWidth="1"/>
    <col min="2" max="2" width="15.28515625" customWidth="1"/>
    <col min="3" max="3" width="13.7109375" customWidth="1"/>
    <col min="4" max="4" width="11.42578125" customWidth="1"/>
    <col min="5" max="5" width="15.140625" customWidth="1"/>
    <col min="6" max="6" width="11.85546875" customWidth="1"/>
    <col min="7" max="7" width="10.5703125" customWidth="1"/>
    <col min="8" max="8" width="11.7109375" customWidth="1"/>
    <col min="9" max="9" width="11.140625" customWidth="1"/>
    <col min="10" max="10" width="10.140625" customWidth="1"/>
    <col min="11" max="11" width="23.140625" customWidth="1"/>
    <col min="12" max="12" width="11.42578125" bestFit="1" customWidth="1"/>
    <col min="14" max="14" width="10.85546875" bestFit="1" customWidth="1"/>
  </cols>
  <sheetData>
    <row r="1" spans="1:12" ht="20.25" customHeight="1">
      <c r="E1" s="43" t="s">
        <v>47</v>
      </c>
      <c r="F1" s="43"/>
      <c r="G1" s="43"/>
      <c r="H1" s="43"/>
      <c r="I1" s="43"/>
      <c r="J1" s="43"/>
      <c r="K1" s="43"/>
      <c r="L1" s="43"/>
    </row>
    <row r="2" spans="1:12" ht="18" customHeight="1">
      <c r="E2" s="44" t="s">
        <v>46</v>
      </c>
      <c r="F2" s="44"/>
      <c r="G2" s="44"/>
      <c r="H2" s="44"/>
      <c r="I2" s="44"/>
      <c r="J2" s="44"/>
      <c r="K2" s="44"/>
      <c r="L2" s="11"/>
    </row>
    <row r="3" spans="1:12" ht="22.5" customHeight="1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>
      <c r="A4" s="35" t="s">
        <v>10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>
      <c r="A5" s="36" t="s">
        <v>38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ht="16.5" customHeight="1">
      <c r="A6" s="32" t="s">
        <v>0</v>
      </c>
      <c r="B6" s="32" t="s">
        <v>25</v>
      </c>
      <c r="C6" s="32" t="s">
        <v>1</v>
      </c>
      <c r="D6" s="32" t="s">
        <v>2</v>
      </c>
      <c r="E6" s="45" t="s">
        <v>3</v>
      </c>
      <c r="F6" s="46"/>
      <c r="G6" s="46"/>
      <c r="H6" s="46"/>
      <c r="I6" s="47"/>
      <c r="J6" s="14"/>
      <c r="K6" s="32" t="s">
        <v>14</v>
      </c>
    </row>
    <row r="7" spans="1:12" ht="31.5" customHeight="1">
      <c r="A7" s="32"/>
      <c r="B7" s="32"/>
      <c r="C7" s="32"/>
      <c r="D7" s="32"/>
      <c r="E7" s="2" t="s">
        <v>4</v>
      </c>
      <c r="F7" s="20" t="s">
        <v>32</v>
      </c>
      <c r="G7" s="20" t="s">
        <v>31</v>
      </c>
      <c r="H7" s="20" t="s">
        <v>30</v>
      </c>
      <c r="I7" s="20" t="s">
        <v>29</v>
      </c>
      <c r="J7" s="20" t="s">
        <v>28</v>
      </c>
      <c r="K7" s="32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13"/>
      <c r="G8" s="8">
        <v>6</v>
      </c>
      <c r="H8" s="8">
        <v>7</v>
      </c>
      <c r="I8" s="3">
        <v>8</v>
      </c>
      <c r="J8" s="13"/>
      <c r="K8" s="3">
        <v>9</v>
      </c>
    </row>
    <row r="9" spans="1:12" ht="34.5" customHeight="1">
      <c r="A9" s="26">
        <v>1</v>
      </c>
      <c r="B9" s="29" t="s">
        <v>15</v>
      </c>
      <c r="C9" s="26" t="s">
        <v>21</v>
      </c>
      <c r="D9" s="4" t="s">
        <v>5</v>
      </c>
      <c r="E9" s="7">
        <f>SUM(G9:I9)</f>
        <v>0</v>
      </c>
      <c r="F9" s="7"/>
      <c r="G9" s="7"/>
      <c r="H9" s="7"/>
      <c r="I9" s="7"/>
      <c r="J9" s="15"/>
      <c r="K9" s="33" t="s">
        <v>34</v>
      </c>
    </row>
    <row r="10" spans="1:12" ht="36.75" customHeight="1">
      <c r="A10" s="27"/>
      <c r="B10" s="30"/>
      <c r="C10" s="27"/>
      <c r="D10" s="4" t="s">
        <v>6</v>
      </c>
      <c r="E10" s="7">
        <f>SUM(G10:I10)</f>
        <v>0</v>
      </c>
      <c r="F10" s="7"/>
      <c r="G10" s="7"/>
      <c r="H10" s="7"/>
      <c r="I10" s="7"/>
      <c r="J10" s="7"/>
      <c r="K10" s="33"/>
    </row>
    <row r="11" spans="1:12" ht="36" customHeight="1">
      <c r="A11" s="27"/>
      <c r="B11" s="30"/>
      <c r="C11" s="27"/>
      <c r="D11" s="4" t="s">
        <v>7</v>
      </c>
      <c r="E11" s="7">
        <f>SUM(G11:I11)+F11+J11</f>
        <v>6812600.0499999998</v>
      </c>
      <c r="F11" s="7">
        <v>1335779.05</v>
      </c>
      <c r="G11" s="7">
        <v>1907480</v>
      </c>
      <c r="H11" s="7">
        <v>1764936</v>
      </c>
      <c r="I11" s="7">
        <v>1804405</v>
      </c>
      <c r="J11" s="7">
        <v>0</v>
      </c>
      <c r="K11" s="33"/>
    </row>
    <row r="12" spans="1:12" ht="24.75" customHeight="1">
      <c r="A12" s="27"/>
      <c r="B12" s="30"/>
      <c r="C12" s="27"/>
      <c r="D12" s="10" t="s">
        <v>11</v>
      </c>
      <c r="E12" s="7"/>
      <c r="F12" s="7"/>
      <c r="G12" s="7"/>
      <c r="H12" s="7"/>
      <c r="I12" s="7"/>
      <c r="J12" s="7"/>
      <c r="K12" s="33"/>
    </row>
    <row r="13" spans="1:12" ht="21.75" customHeight="1">
      <c r="A13" s="28"/>
      <c r="B13" s="31"/>
      <c r="C13" s="28"/>
      <c r="D13" s="4" t="s">
        <v>8</v>
      </c>
      <c r="E13" s="7">
        <f>SUM(G13:I13)+F13+J13</f>
        <v>6812600.0499999998</v>
      </c>
      <c r="F13" s="7">
        <f>F11</f>
        <v>1335779.05</v>
      </c>
      <c r="G13" s="7">
        <f>SUM(G9:G11)</f>
        <v>1907480</v>
      </c>
      <c r="H13" s="7">
        <f t="shared" ref="H13:J13" si="0">SUM(H9:H11)</f>
        <v>1764936</v>
      </c>
      <c r="I13" s="7">
        <f t="shared" si="0"/>
        <v>1804405</v>
      </c>
      <c r="J13" s="7">
        <f t="shared" si="0"/>
        <v>0</v>
      </c>
      <c r="K13" s="33"/>
    </row>
    <row r="14" spans="1:12" ht="33.75" customHeight="1">
      <c r="A14" s="26">
        <v>2</v>
      </c>
      <c r="B14" s="29" t="s">
        <v>16</v>
      </c>
      <c r="C14" s="26" t="s">
        <v>21</v>
      </c>
      <c r="D14" s="9" t="s">
        <v>5</v>
      </c>
      <c r="E14" s="7">
        <f>SUM(G14:I14)</f>
        <v>0</v>
      </c>
      <c r="F14" s="7"/>
      <c r="G14" s="7"/>
      <c r="H14" s="7"/>
      <c r="I14" s="7"/>
      <c r="J14" s="7"/>
      <c r="K14" s="29" t="s">
        <v>23</v>
      </c>
    </row>
    <row r="15" spans="1:12" ht="32.25" customHeight="1">
      <c r="A15" s="27"/>
      <c r="B15" s="30"/>
      <c r="C15" s="27"/>
      <c r="D15" s="9" t="s">
        <v>6</v>
      </c>
      <c r="E15" s="7">
        <f>SUM(G15:I15)</f>
        <v>0</v>
      </c>
      <c r="F15" s="7"/>
      <c r="G15" s="7"/>
      <c r="H15" s="7"/>
      <c r="I15" s="7"/>
      <c r="J15" s="7"/>
      <c r="K15" s="30"/>
    </row>
    <row r="16" spans="1:12" ht="36.75" customHeight="1">
      <c r="A16" s="27"/>
      <c r="B16" s="30"/>
      <c r="C16" s="27"/>
      <c r="D16" s="9" t="s">
        <v>7</v>
      </c>
      <c r="E16" s="7">
        <f>SUM(G16:I16)+F16+J16</f>
        <v>24000</v>
      </c>
      <c r="F16" s="7">
        <v>6000</v>
      </c>
      <c r="G16" s="7">
        <v>6000</v>
      </c>
      <c r="H16" s="7">
        <v>6000</v>
      </c>
      <c r="I16" s="7">
        <v>6000</v>
      </c>
      <c r="J16" s="7">
        <v>0</v>
      </c>
      <c r="K16" s="30"/>
    </row>
    <row r="17" spans="1:11" ht="22.5">
      <c r="A17" s="27"/>
      <c r="B17" s="30"/>
      <c r="C17" s="27"/>
      <c r="D17" s="10" t="s">
        <v>11</v>
      </c>
      <c r="E17" s="7"/>
      <c r="F17" s="7"/>
      <c r="G17" s="7"/>
      <c r="H17" s="7"/>
      <c r="I17" s="7"/>
      <c r="J17" s="7"/>
      <c r="K17" s="30"/>
    </row>
    <row r="18" spans="1:11" ht="15" customHeight="1">
      <c r="A18" s="28"/>
      <c r="B18" s="31"/>
      <c r="C18" s="28"/>
      <c r="D18" s="9" t="s">
        <v>8</v>
      </c>
      <c r="E18" s="7">
        <f t="shared" ref="E18:E63" si="1">SUM(G18:I18)+F18+J18</f>
        <v>24000</v>
      </c>
      <c r="F18" s="7">
        <f>F16</f>
        <v>6000</v>
      </c>
      <c r="G18" s="7">
        <f>SUM(G14:G16)</f>
        <v>6000</v>
      </c>
      <c r="H18" s="7">
        <f t="shared" ref="H18:J18" si="2">SUM(H14:H16)</f>
        <v>6000</v>
      </c>
      <c r="I18" s="7">
        <f t="shared" si="2"/>
        <v>6000</v>
      </c>
      <c r="J18" s="7">
        <f t="shared" si="2"/>
        <v>0</v>
      </c>
      <c r="K18" s="31"/>
    </row>
    <row r="19" spans="1:11" ht="0.75" hidden="1" customHeight="1">
      <c r="A19" s="26">
        <v>3</v>
      </c>
      <c r="B19" s="29" t="s">
        <v>22</v>
      </c>
      <c r="C19" s="26" t="s">
        <v>21</v>
      </c>
      <c r="D19" s="12" t="s">
        <v>5</v>
      </c>
      <c r="E19" s="7">
        <f t="shared" si="1"/>
        <v>0</v>
      </c>
      <c r="F19" s="7"/>
      <c r="G19" s="7"/>
      <c r="H19" s="7"/>
      <c r="I19" s="7"/>
      <c r="J19" s="7"/>
      <c r="K19" s="29"/>
    </row>
    <row r="20" spans="1:11" ht="33" hidden="1" customHeight="1">
      <c r="A20" s="27"/>
      <c r="B20" s="30"/>
      <c r="C20" s="27"/>
      <c r="D20" s="12" t="s">
        <v>6</v>
      </c>
      <c r="E20" s="7">
        <f t="shared" si="1"/>
        <v>0</v>
      </c>
      <c r="F20" s="7"/>
      <c r="G20" s="7"/>
      <c r="H20" s="7"/>
      <c r="I20" s="7"/>
      <c r="J20" s="7"/>
      <c r="K20" s="30"/>
    </row>
    <row r="21" spans="1:11" ht="33.75" hidden="1" customHeight="1">
      <c r="A21" s="27"/>
      <c r="B21" s="30"/>
      <c r="C21" s="27"/>
      <c r="D21" s="12" t="s">
        <v>7</v>
      </c>
      <c r="E21" s="7">
        <f t="shared" si="1"/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30"/>
    </row>
    <row r="22" spans="1:11" ht="27.75" hidden="1" customHeight="1">
      <c r="A22" s="27"/>
      <c r="B22" s="30"/>
      <c r="C22" s="27"/>
      <c r="D22" s="12" t="s">
        <v>11</v>
      </c>
      <c r="E22" s="7">
        <f t="shared" si="1"/>
        <v>0</v>
      </c>
      <c r="F22" s="7"/>
      <c r="G22" s="7"/>
      <c r="H22" s="7"/>
      <c r="I22" s="7"/>
      <c r="J22" s="7"/>
      <c r="K22" s="30"/>
    </row>
    <row r="23" spans="1:11" ht="26.25" hidden="1" customHeight="1">
      <c r="A23" s="28"/>
      <c r="B23" s="31"/>
      <c r="C23" s="28"/>
      <c r="D23" s="12" t="s">
        <v>8</v>
      </c>
      <c r="E23" s="7">
        <f t="shared" si="1"/>
        <v>0</v>
      </c>
      <c r="F23" s="7">
        <v>0</v>
      </c>
      <c r="G23" s="7">
        <f t="shared" ref="G23:J23" si="3">G21</f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31"/>
    </row>
    <row r="24" spans="1:11" ht="34.5" customHeight="1">
      <c r="A24" s="37">
        <v>3</v>
      </c>
      <c r="B24" s="29" t="s">
        <v>24</v>
      </c>
      <c r="C24" s="26" t="s">
        <v>21</v>
      </c>
      <c r="D24" s="4" t="s">
        <v>5</v>
      </c>
      <c r="E24" s="7">
        <f t="shared" si="1"/>
        <v>0</v>
      </c>
      <c r="F24" s="7"/>
      <c r="G24" s="7"/>
      <c r="H24" s="7"/>
      <c r="I24" s="7"/>
      <c r="J24" s="7"/>
      <c r="K24" s="29" t="s">
        <v>26</v>
      </c>
    </row>
    <row r="25" spans="1:11" ht="34.5" customHeight="1">
      <c r="A25" s="37"/>
      <c r="B25" s="30"/>
      <c r="C25" s="27"/>
      <c r="D25" s="4" t="s">
        <v>6</v>
      </c>
      <c r="E25" s="7">
        <f t="shared" si="1"/>
        <v>0</v>
      </c>
      <c r="F25" s="7"/>
      <c r="G25" s="7"/>
      <c r="H25" s="7"/>
      <c r="I25" s="7"/>
      <c r="J25" s="7"/>
      <c r="K25" s="30"/>
    </row>
    <row r="26" spans="1:11" ht="32.25" customHeight="1">
      <c r="A26" s="37"/>
      <c r="B26" s="30"/>
      <c r="C26" s="27"/>
      <c r="D26" s="4" t="s">
        <v>7</v>
      </c>
      <c r="E26" s="7">
        <f t="shared" si="1"/>
        <v>42000</v>
      </c>
      <c r="F26" s="7">
        <v>0</v>
      </c>
      <c r="G26" s="7">
        <v>34000</v>
      </c>
      <c r="H26" s="7">
        <v>4000</v>
      </c>
      <c r="I26" s="7">
        <v>4000</v>
      </c>
      <c r="J26" s="7">
        <v>0</v>
      </c>
      <c r="K26" s="30"/>
    </row>
    <row r="27" spans="1:11" ht="25.5" customHeight="1">
      <c r="A27" s="37"/>
      <c r="B27" s="30"/>
      <c r="C27" s="27"/>
      <c r="D27" s="10" t="s">
        <v>11</v>
      </c>
      <c r="E27" s="7">
        <f t="shared" si="1"/>
        <v>0</v>
      </c>
      <c r="F27" s="7"/>
      <c r="G27" s="7"/>
      <c r="H27" s="7"/>
      <c r="I27" s="7"/>
      <c r="J27" s="7"/>
      <c r="K27" s="30"/>
    </row>
    <row r="28" spans="1:11" ht="18" customHeight="1">
      <c r="A28" s="37"/>
      <c r="B28" s="31"/>
      <c r="C28" s="28"/>
      <c r="D28" s="4" t="s">
        <v>8</v>
      </c>
      <c r="E28" s="7">
        <f t="shared" si="1"/>
        <v>42000</v>
      </c>
      <c r="F28" s="7">
        <f>F26</f>
        <v>0</v>
      </c>
      <c r="G28" s="7">
        <f>SUM(G24:G26)</f>
        <v>34000</v>
      </c>
      <c r="H28" s="7">
        <f t="shared" ref="H28:J28" si="4">SUM(H24:H26)</f>
        <v>4000</v>
      </c>
      <c r="I28" s="7">
        <f t="shared" si="4"/>
        <v>4000</v>
      </c>
      <c r="J28" s="7">
        <f t="shared" si="4"/>
        <v>0</v>
      </c>
      <c r="K28" s="31"/>
    </row>
    <row r="29" spans="1:11" ht="35.25" customHeight="1">
      <c r="A29" s="37">
        <v>4</v>
      </c>
      <c r="B29" s="39" t="s">
        <v>17</v>
      </c>
      <c r="C29" s="26" t="s">
        <v>21</v>
      </c>
      <c r="D29" s="4" t="s">
        <v>5</v>
      </c>
      <c r="E29" s="7">
        <f t="shared" si="1"/>
        <v>0</v>
      </c>
      <c r="F29" s="7"/>
      <c r="G29" s="7"/>
      <c r="H29" s="7"/>
      <c r="I29" s="7"/>
      <c r="J29" s="7"/>
      <c r="K29" s="39" t="s">
        <v>27</v>
      </c>
    </row>
    <row r="30" spans="1:11" ht="34.5" customHeight="1">
      <c r="A30" s="37"/>
      <c r="B30" s="39"/>
      <c r="C30" s="27"/>
      <c r="D30" s="4" t="s">
        <v>6</v>
      </c>
      <c r="E30" s="7">
        <f t="shared" si="1"/>
        <v>1426494</v>
      </c>
      <c r="F30" s="7">
        <v>287372</v>
      </c>
      <c r="G30" s="7">
        <v>344983</v>
      </c>
      <c r="H30" s="7">
        <v>379512</v>
      </c>
      <c r="I30" s="7">
        <v>414627</v>
      </c>
      <c r="J30" s="7">
        <v>0</v>
      </c>
      <c r="K30" s="39"/>
    </row>
    <row r="31" spans="1:11" ht="32.25" customHeight="1">
      <c r="A31" s="37"/>
      <c r="B31" s="39"/>
      <c r="C31" s="27"/>
      <c r="D31" s="4" t="s">
        <v>7</v>
      </c>
      <c r="E31" s="7">
        <f t="shared" si="1"/>
        <v>0</v>
      </c>
      <c r="F31" s="7"/>
      <c r="G31" s="7"/>
      <c r="H31" s="7"/>
      <c r="I31" s="7"/>
      <c r="J31" s="7"/>
      <c r="K31" s="39"/>
    </row>
    <row r="32" spans="1:11" ht="27" customHeight="1">
      <c r="A32" s="37"/>
      <c r="B32" s="39"/>
      <c r="C32" s="27"/>
      <c r="D32" s="10" t="s">
        <v>11</v>
      </c>
      <c r="E32" s="7">
        <f t="shared" si="1"/>
        <v>0</v>
      </c>
      <c r="F32" s="7"/>
      <c r="G32" s="7"/>
      <c r="H32" s="7"/>
      <c r="I32" s="7"/>
      <c r="J32" s="7"/>
      <c r="K32" s="39"/>
    </row>
    <row r="33" spans="1:14" ht="18.75" customHeight="1">
      <c r="A33" s="37"/>
      <c r="B33" s="39"/>
      <c r="C33" s="28"/>
      <c r="D33" s="4" t="s">
        <v>8</v>
      </c>
      <c r="E33" s="7">
        <f t="shared" si="1"/>
        <v>1426494</v>
      </c>
      <c r="F33" s="7">
        <f>F30</f>
        <v>287372</v>
      </c>
      <c r="G33" s="7">
        <f>SUM(G29:G31)</f>
        <v>344983</v>
      </c>
      <c r="H33" s="7">
        <f t="shared" ref="H33:J33" si="5">SUM(H29:H31)</f>
        <v>379512</v>
      </c>
      <c r="I33" s="7">
        <f t="shared" si="5"/>
        <v>414627</v>
      </c>
      <c r="J33" s="7">
        <f t="shared" si="5"/>
        <v>0</v>
      </c>
      <c r="K33" s="39"/>
    </row>
    <row r="34" spans="1:14" ht="34.5" customHeight="1">
      <c r="A34" s="37">
        <v>5</v>
      </c>
      <c r="B34" s="39" t="s">
        <v>36</v>
      </c>
      <c r="C34" s="26" t="s">
        <v>21</v>
      </c>
      <c r="D34" s="22" t="s">
        <v>5</v>
      </c>
      <c r="E34" s="7">
        <f>F34+G34+H34+I34+J34</f>
        <v>0</v>
      </c>
      <c r="F34" s="7"/>
      <c r="G34" s="7"/>
      <c r="H34" s="7"/>
      <c r="I34" s="7"/>
      <c r="J34" s="7"/>
      <c r="K34" s="39" t="s">
        <v>37</v>
      </c>
    </row>
    <row r="35" spans="1:14" ht="36" customHeight="1">
      <c r="A35" s="37"/>
      <c r="B35" s="39"/>
      <c r="C35" s="27"/>
      <c r="D35" s="22" t="s">
        <v>6</v>
      </c>
      <c r="E35" s="7">
        <f t="shared" ref="E35:E38" si="6">F35+G35+H35+I35+J35</f>
        <v>0</v>
      </c>
      <c r="F35" s="7"/>
      <c r="G35" s="7"/>
      <c r="H35" s="7"/>
      <c r="I35" s="7"/>
      <c r="J35" s="7"/>
      <c r="K35" s="39"/>
    </row>
    <row r="36" spans="1:14" ht="36.75" customHeight="1">
      <c r="A36" s="37"/>
      <c r="B36" s="39"/>
      <c r="C36" s="27"/>
      <c r="D36" s="22" t="s">
        <v>7</v>
      </c>
      <c r="E36" s="7">
        <f t="shared" si="6"/>
        <v>51000</v>
      </c>
      <c r="F36" s="7">
        <v>0</v>
      </c>
      <c r="G36" s="7">
        <v>37000</v>
      </c>
      <c r="H36" s="7">
        <v>7000</v>
      </c>
      <c r="I36" s="7">
        <v>7000</v>
      </c>
      <c r="J36" s="7">
        <v>0</v>
      </c>
      <c r="K36" s="39"/>
    </row>
    <row r="37" spans="1:14" ht="26.25" customHeight="1">
      <c r="A37" s="37"/>
      <c r="B37" s="39"/>
      <c r="C37" s="27"/>
      <c r="D37" s="22" t="s">
        <v>11</v>
      </c>
      <c r="E37" s="7">
        <f t="shared" si="6"/>
        <v>0</v>
      </c>
      <c r="F37" s="7"/>
      <c r="G37" s="7"/>
      <c r="H37" s="7"/>
      <c r="I37" s="7"/>
      <c r="J37" s="7"/>
      <c r="K37" s="39"/>
    </row>
    <row r="38" spans="1:14" ht="17.25" customHeight="1">
      <c r="A38" s="37"/>
      <c r="B38" s="39"/>
      <c r="C38" s="28"/>
      <c r="D38" s="22" t="s">
        <v>8</v>
      </c>
      <c r="E38" s="7">
        <f t="shared" si="6"/>
        <v>51000</v>
      </c>
      <c r="F38" s="7">
        <f>F36</f>
        <v>0</v>
      </c>
      <c r="G38" s="7">
        <f t="shared" ref="G38:J38" si="7">G36</f>
        <v>37000</v>
      </c>
      <c r="H38" s="7">
        <f t="shared" si="7"/>
        <v>7000</v>
      </c>
      <c r="I38" s="7">
        <f t="shared" si="7"/>
        <v>7000</v>
      </c>
      <c r="J38" s="7">
        <f t="shared" si="7"/>
        <v>0</v>
      </c>
      <c r="K38" s="39"/>
    </row>
    <row r="39" spans="1:14" ht="36" customHeight="1">
      <c r="A39" s="37">
        <v>6</v>
      </c>
      <c r="B39" s="39" t="s">
        <v>35</v>
      </c>
      <c r="C39" s="26" t="s">
        <v>21</v>
      </c>
      <c r="D39" s="17" t="s">
        <v>5</v>
      </c>
      <c r="E39" s="7">
        <f>F39+G39+H39+I39+J39</f>
        <v>0</v>
      </c>
      <c r="F39" s="7"/>
      <c r="G39" s="7"/>
      <c r="H39" s="21"/>
      <c r="I39" s="21"/>
      <c r="J39" s="7"/>
      <c r="K39" s="39" t="s">
        <v>42</v>
      </c>
      <c r="N39" s="16"/>
    </row>
    <row r="40" spans="1:14" ht="33.75" customHeight="1">
      <c r="A40" s="37"/>
      <c r="B40" s="39"/>
      <c r="C40" s="27"/>
      <c r="D40" s="4" t="s">
        <v>6</v>
      </c>
      <c r="E40" s="7">
        <f>SUM(G40:I40)+F40+J40</f>
        <v>0</v>
      </c>
      <c r="F40" s="7"/>
      <c r="G40" s="7"/>
      <c r="H40" s="21"/>
      <c r="I40" s="21"/>
      <c r="J40" s="7"/>
      <c r="K40" s="39"/>
      <c r="N40" s="16"/>
    </row>
    <row r="41" spans="1:14" ht="34.5" customHeight="1">
      <c r="A41" s="37"/>
      <c r="B41" s="39"/>
      <c r="C41" s="27"/>
      <c r="D41" s="4" t="s">
        <v>7</v>
      </c>
      <c r="E41" s="7">
        <f>F41+G41+H41+I41+J41</f>
        <v>2245010.92</v>
      </c>
      <c r="F41" s="7">
        <v>537561.09</v>
      </c>
      <c r="G41" s="7">
        <v>998424.83</v>
      </c>
      <c r="H41" s="7">
        <v>252747</v>
      </c>
      <c r="I41" s="7">
        <v>456278</v>
      </c>
      <c r="J41" s="7">
        <v>0</v>
      </c>
      <c r="K41" s="39"/>
    </row>
    <row r="42" spans="1:14" ht="26.25" customHeight="1">
      <c r="A42" s="37"/>
      <c r="B42" s="39"/>
      <c r="C42" s="27"/>
      <c r="D42" s="10" t="s">
        <v>11</v>
      </c>
      <c r="E42" s="7">
        <f t="shared" si="1"/>
        <v>0</v>
      </c>
      <c r="F42" s="7"/>
      <c r="G42" s="7"/>
      <c r="H42" s="7"/>
      <c r="I42" s="7"/>
      <c r="J42" s="7"/>
      <c r="K42" s="39"/>
    </row>
    <row r="43" spans="1:14" ht="18.75" customHeight="1">
      <c r="A43" s="37"/>
      <c r="B43" s="39"/>
      <c r="C43" s="28"/>
      <c r="D43" s="4" t="s">
        <v>8</v>
      </c>
      <c r="E43" s="7">
        <f t="shared" si="1"/>
        <v>2245010.92</v>
      </c>
      <c r="F43" s="7">
        <f>F39+F40+F41+F42</f>
        <v>537561.09</v>
      </c>
      <c r="G43" s="7">
        <f>SUM(G39:G41)</f>
        <v>998424.83</v>
      </c>
      <c r="H43" s="7">
        <f t="shared" ref="H43:J43" si="8">SUM(H39:H41)</f>
        <v>252747</v>
      </c>
      <c r="I43" s="7">
        <f t="shared" si="8"/>
        <v>456278</v>
      </c>
      <c r="J43" s="7">
        <f t="shared" si="8"/>
        <v>0</v>
      </c>
      <c r="K43" s="39"/>
    </row>
    <row r="44" spans="1:14" ht="33.75" customHeight="1">
      <c r="A44" s="26">
        <v>7</v>
      </c>
      <c r="B44" s="39" t="s">
        <v>33</v>
      </c>
      <c r="C44" s="26" t="s">
        <v>21</v>
      </c>
      <c r="D44" s="12" t="s">
        <v>5</v>
      </c>
      <c r="E44" s="7">
        <f t="shared" si="1"/>
        <v>0</v>
      </c>
      <c r="F44" s="7"/>
      <c r="G44" s="7"/>
      <c r="H44" s="7"/>
      <c r="I44" s="7"/>
      <c r="J44" s="7"/>
      <c r="K44" s="39" t="s">
        <v>40</v>
      </c>
    </row>
    <row r="45" spans="1:14" ht="33.75" customHeight="1">
      <c r="A45" s="27"/>
      <c r="B45" s="39"/>
      <c r="C45" s="27"/>
      <c r="D45" s="12" t="s">
        <v>6</v>
      </c>
      <c r="E45" s="7">
        <f t="shared" si="1"/>
        <v>0</v>
      </c>
      <c r="F45" s="7"/>
      <c r="G45" s="7"/>
      <c r="H45" s="7"/>
      <c r="I45" s="7"/>
      <c r="J45" s="7"/>
      <c r="K45" s="39"/>
    </row>
    <row r="46" spans="1:14" ht="33.75" customHeight="1">
      <c r="A46" s="27"/>
      <c r="B46" s="39"/>
      <c r="C46" s="27"/>
      <c r="D46" s="12" t="s">
        <v>7</v>
      </c>
      <c r="E46" s="7">
        <f t="shared" si="1"/>
        <v>49660.55</v>
      </c>
      <c r="F46" s="7">
        <v>7660.55</v>
      </c>
      <c r="G46" s="7">
        <v>14000</v>
      </c>
      <c r="H46" s="7">
        <v>14000</v>
      </c>
      <c r="I46" s="7">
        <v>14000</v>
      </c>
      <c r="J46" s="7">
        <v>0</v>
      </c>
      <c r="K46" s="39"/>
    </row>
    <row r="47" spans="1:14" ht="33.75" customHeight="1">
      <c r="A47" s="27"/>
      <c r="B47" s="39"/>
      <c r="C47" s="27"/>
      <c r="D47" s="12" t="s">
        <v>11</v>
      </c>
      <c r="E47" s="7">
        <f t="shared" si="1"/>
        <v>0</v>
      </c>
      <c r="F47" s="7"/>
      <c r="G47" s="7"/>
      <c r="H47" s="7"/>
      <c r="I47" s="7"/>
      <c r="J47" s="7"/>
      <c r="K47" s="39"/>
    </row>
    <row r="48" spans="1:14" ht="17.25" customHeight="1">
      <c r="A48" s="28"/>
      <c r="B48" s="39"/>
      <c r="C48" s="28"/>
      <c r="D48" s="12" t="s">
        <v>8</v>
      </c>
      <c r="E48" s="7">
        <f t="shared" si="1"/>
        <v>49660.55</v>
      </c>
      <c r="F48" s="7">
        <f>F46</f>
        <v>7660.55</v>
      </c>
      <c r="G48" s="7">
        <f t="shared" ref="G48:J48" si="9">G46</f>
        <v>14000</v>
      </c>
      <c r="H48" s="7">
        <f t="shared" si="9"/>
        <v>14000</v>
      </c>
      <c r="I48" s="7">
        <f t="shared" si="9"/>
        <v>14000</v>
      </c>
      <c r="J48" s="7">
        <f t="shared" si="9"/>
        <v>0</v>
      </c>
      <c r="K48" s="39"/>
    </row>
    <row r="49" spans="1:11" ht="34.5" customHeight="1">
      <c r="A49" s="37">
        <v>8</v>
      </c>
      <c r="B49" s="39" t="s">
        <v>18</v>
      </c>
      <c r="C49" s="26" t="s">
        <v>21</v>
      </c>
      <c r="D49" s="4" t="s">
        <v>5</v>
      </c>
      <c r="E49" s="7">
        <f t="shared" si="1"/>
        <v>0</v>
      </c>
      <c r="F49" s="7"/>
      <c r="G49" s="7"/>
      <c r="H49" s="7"/>
      <c r="I49" s="7"/>
      <c r="J49" s="7"/>
      <c r="K49" s="39" t="s">
        <v>39</v>
      </c>
    </row>
    <row r="50" spans="1:11" ht="36.75" customHeight="1">
      <c r="A50" s="37"/>
      <c r="B50" s="39"/>
      <c r="C50" s="27"/>
      <c r="D50" s="4" t="s">
        <v>6</v>
      </c>
      <c r="E50" s="7">
        <f t="shared" si="1"/>
        <v>0</v>
      </c>
      <c r="F50" s="7"/>
      <c r="G50" s="7"/>
      <c r="H50" s="7"/>
      <c r="I50" s="7"/>
      <c r="J50" s="7"/>
      <c r="K50" s="39"/>
    </row>
    <row r="51" spans="1:11" ht="34.5" customHeight="1">
      <c r="A51" s="37"/>
      <c r="B51" s="39"/>
      <c r="C51" s="27"/>
      <c r="D51" s="4" t="s">
        <v>7</v>
      </c>
      <c r="E51" s="7">
        <f t="shared" si="1"/>
        <v>314000</v>
      </c>
      <c r="F51" s="7">
        <v>100000</v>
      </c>
      <c r="G51" s="7">
        <v>107000</v>
      </c>
      <c r="H51" s="7">
        <v>107000</v>
      </c>
      <c r="I51" s="7">
        <v>0</v>
      </c>
      <c r="J51" s="7">
        <v>0</v>
      </c>
      <c r="K51" s="39"/>
    </row>
    <row r="52" spans="1:11" ht="30.75" customHeight="1">
      <c r="A52" s="37"/>
      <c r="B52" s="39"/>
      <c r="C52" s="27"/>
      <c r="D52" s="10" t="s">
        <v>11</v>
      </c>
      <c r="E52" s="7">
        <f t="shared" si="1"/>
        <v>0</v>
      </c>
      <c r="F52" s="7"/>
      <c r="G52" s="7"/>
      <c r="H52" s="7"/>
      <c r="I52" s="7"/>
      <c r="J52" s="7"/>
      <c r="K52" s="39"/>
    </row>
    <row r="53" spans="1:11" ht="17.25" customHeight="1">
      <c r="A53" s="37"/>
      <c r="B53" s="39"/>
      <c r="C53" s="28"/>
      <c r="D53" s="4" t="s">
        <v>8</v>
      </c>
      <c r="E53" s="7">
        <f t="shared" si="1"/>
        <v>314000</v>
      </c>
      <c r="F53" s="7">
        <f>F51</f>
        <v>100000</v>
      </c>
      <c r="G53" s="7">
        <f>SUM(G49:G51)</f>
        <v>107000</v>
      </c>
      <c r="H53" s="7">
        <f t="shared" ref="H53:J53" si="10">SUM(H49:H51)</f>
        <v>107000</v>
      </c>
      <c r="I53" s="7">
        <f t="shared" si="10"/>
        <v>0</v>
      </c>
      <c r="J53" s="7">
        <f t="shared" si="10"/>
        <v>0</v>
      </c>
      <c r="K53" s="39"/>
    </row>
    <row r="54" spans="1:11" ht="27.75" customHeight="1">
      <c r="A54" s="37">
        <v>9</v>
      </c>
      <c r="B54" s="39" t="s">
        <v>19</v>
      </c>
      <c r="C54" s="26" t="s">
        <v>21</v>
      </c>
      <c r="D54" s="4" t="s">
        <v>5</v>
      </c>
      <c r="E54" s="7">
        <f t="shared" si="1"/>
        <v>0</v>
      </c>
      <c r="F54" s="7"/>
      <c r="G54" s="7"/>
      <c r="H54" s="7"/>
      <c r="I54" s="7"/>
      <c r="J54" s="7"/>
      <c r="K54" s="39" t="s">
        <v>43</v>
      </c>
    </row>
    <row r="55" spans="1:11" ht="33.75" customHeight="1">
      <c r="A55" s="37"/>
      <c r="B55" s="39"/>
      <c r="C55" s="27"/>
      <c r="D55" s="4" t="s">
        <v>6</v>
      </c>
      <c r="E55" s="7">
        <f t="shared" si="1"/>
        <v>0</v>
      </c>
      <c r="F55" s="7"/>
      <c r="G55" s="7"/>
      <c r="H55" s="7"/>
      <c r="I55" s="7"/>
      <c r="J55" s="7"/>
      <c r="K55" s="39"/>
    </row>
    <row r="56" spans="1:11" ht="32.25" customHeight="1">
      <c r="A56" s="37"/>
      <c r="B56" s="39"/>
      <c r="C56" s="27"/>
      <c r="D56" s="4" t="s">
        <v>7</v>
      </c>
      <c r="E56" s="7">
        <f t="shared" si="1"/>
        <v>336000</v>
      </c>
      <c r="F56" s="7">
        <v>102000</v>
      </c>
      <c r="G56" s="7">
        <v>117000</v>
      </c>
      <c r="H56" s="7">
        <v>117000</v>
      </c>
      <c r="I56" s="7">
        <v>0</v>
      </c>
      <c r="J56" s="7">
        <v>0</v>
      </c>
      <c r="K56" s="39"/>
    </row>
    <row r="57" spans="1:11" ht="27.75" customHeight="1">
      <c r="A57" s="37"/>
      <c r="B57" s="39"/>
      <c r="C57" s="27"/>
      <c r="D57" s="10" t="s">
        <v>11</v>
      </c>
      <c r="E57" s="7">
        <f t="shared" si="1"/>
        <v>0</v>
      </c>
      <c r="F57" s="7"/>
      <c r="G57" s="7"/>
      <c r="H57" s="7"/>
      <c r="I57" s="7"/>
      <c r="J57" s="7"/>
      <c r="K57" s="39"/>
    </row>
    <row r="58" spans="1:11" ht="18.75" customHeight="1">
      <c r="A58" s="37"/>
      <c r="B58" s="39"/>
      <c r="C58" s="28"/>
      <c r="D58" s="4" t="s">
        <v>8</v>
      </c>
      <c r="E58" s="7">
        <f t="shared" si="1"/>
        <v>336000</v>
      </c>
      <c r="F58" s="7">
        <f>F56</f>
        <v>102000</v>
      </c>
      <c r="G58" s="7">
        <f>SUM(G54:G56)</f>
        <v>117000</v>
      </c>
      <c r="H58" s="7">
        <f t="shared" ref="H58:J58" si="11">SUM(H54:H56)</f>
        <v>117000</v>
      </c>
      <c r="I58" s="7">
        <f t="shared" si="11"/>
        <v>0</v>
      </c>
      <c r="J58" s="7">
        <f t="shared" si="11"/>
        <v>0</v>
      </c>
      <c r="K58" s="39"/>
    </row>
    <row r="59" spans="1:11" ht="34.5" customHeight="1">
      <c r="A59" s="37">
        <v>10</v>
      </c>
      <c r="B59" s="39" t="s">
        <v>20</v>
      </c>
      <c r="C59" s="26" t="s">
        <v>21</v>
      </c>
      <c r="D59" s="4" t="s">
        <v>5</v>
      </c>
      <c r="E59" s="7">
        <f t="shared" si="1"/>
        <v>0</v>
      </c>
      <c r="F59" s="7"/>
      <c r="G59" s="7"/>
      <c r="H59" s="7"/>
      <c r="I59" s="7"/>
      <c r="J59" s="7"/>
      <c r="K59" s="39" t="s">
        <v>41</v>
      </c>
    </row>
    <row r="60" spans="1:11" ht="36" customHeight="1">
      <c r="A60" s="37"/>
      <c r="B60" s="39"/>
      <c r="C60" s="27"/>
      <c r="D60" s="4" t="s">
        <v>6</v>
      </c>
      <c r="E60" s="7">
        <f t="shared" si="1"/>
        <v>0</v>
      </c>
      <c r="F60" s="7"/>
      <c r="G60" s="7"/>
      <c r="H60" s="7"/>
      <c r="I60" s="7"/>
      <c r="J60" s="7"/>
      <c r="K60" s="39"/>
    </row>
    <row r="61" spans="1:11" ht="30.75" customHeight="1">
      <c r="A61" s="37"/>
      <c r="B61" s="39"/>
      <c r="C61" s="27"/>
      <c r="D61" s="4" t="s">
        <v>7</v>
      </c>
      <c r="E61" s="7">
        <f t="shared" si="1"/>
        <v>228610.41</v>
      </c>
      <c r="F61" s="7">
        <v>55459.41</v>
      </c>
      <c r="G61" s="7">
        <v>57717</v>
      </c>
      <c r="H61" s="7">
        <v>57717</v>
      </c>
      <c r="I61" s="7">
        <v>57717</v>
      </c>
      <c r="J61" s="7">
        <v>0</v>
      </c>
      <c r="K61" s="39"/>
    </row>
    <row r="62" spans="1:11" ht="25.5" customHeight="1">
      <c r="A62" s="37"/>
      <c r="B62" s="39"/>
      <c r="C62" s="27"/>
      <c r="D62" s="10" t="s">
        <v>11</v>
      </c>
      <c r="E62" s="7">
        <f t="shared" si="1"/>
        <v>0</v>
      </c>
      <c r="F62" s="7"/>
      <c r="G62" s="7"/>
      <c r="H62" s="7"/>
      <c r="I62" s="7"/>
      <c r="J62" s="7"/>
      <c r="K62" s="39"/>
    </row>
    <row r="63" spans="1:11" ht="19.5" customHeight="1">
      <c r="A63" s="37"/>
      <c r="B63" s="39"/>
      <c r="C63" s="28"/>
      <c r="D63" s="4" t="s">
        <v>8</v>
      </c>
      <c r="E63" s="7">
        <f t="shared" si="1"/>
        <v>228610.41</v>
      </c>
      <c r="F63" s="7">
        <f>F61</f>
        <v>55459.41</v>
      </c>
      <c r="G63" s="7">
        <f>SUM(G59:G61)</f>
        <v>57717</v>
      </c>
      <c r="H63" s="7">
        <f t="shared" ref="H63:J63" si="12">SUM(H59:H61)</f>
        <v>57717</v>
      </c>
      <c r="I63" s="7">
        <f t="shared" si="12"/>
        <v>57717</v>
      </c>
      <c r="J63" s="7">
        <f t="shared" si="12"/>
        <v>0</v>
      </c>
      <c r="K63" s="39"/>
    </row>
    <row r="64" spans="1:11" ht="36" customHeight="1">
      <c r="A64" s="37">
        <v>11</v>
      </c>
      <c r="B64" s="39" t="s">
        <v>44</v>
      </c>
      <c r="C64" s="26" t="s">
        <v>21</v>
      </c>
      <c r="D64" s="22" t="s">
        <v>5</v>
      </c>
      <c r="E64" s="7">
        <f>F64+G64+H64+I64+J64</f>
        <v>2362</v>
      </c>
      <c r="F64" s="7">
        <v>2362</v>
      </c>
      <c r="G64" s="7">
        <v>0</v>
      </c>
      <c r="H64" s="7">
        <v>0</v>
      </c>
      <c r="I64" s="7">
        <v>0</v>
      </c>
      <c r="J64" s="7">
        <v>0</v>
      </c>
      <c r="K64" s="39" t="s">
        <v>45</v>
      </c>
    </row>
    <row r="65" spans="1:12" ht="37.5" customHeight="1">
      <c r="A65" s="37"/>
      <c r="B65" s="39"/>
      <c r="C65" s="27"/>
      <c r="D65" s="22" t="s">
        <v>6</v>
      </c>
      <c r="E65" s="7">
        <f>F65+G65+H65+I65+J65</f>
        <v>34638</v>
      </c>
      <c r="F65" s="7">
        <v>34638</v>
      </c>
      <c r="G65" s="7">
        <v>0</v>
      </c>
      <c r="H65" s="7">
        <v>0</v>
      </c>
      <c r="I65" s="7">
        <v>0</v>
      </c>
      <c r="J65" s="7">
        <v>0</v>
      </c>
      <c r="K65" s="39"/>
    </row>
    <row r="66" spans="1:12" ht="33" customHeight="1">
      <c r="A66" s="37"/>
      <c r="B66" s="39"/>
      <c r="C66" s="27"/>
      <c r="D66" s="22" t="s">
        <v>7</v>
      </c>
      <c r="E66" s="7">
        <f>F66+G66+H66+I66+J66</f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39"/>
    </row>
    <row r="67" spans="1:12" ht="26.25" customHeight="1">
      <c r="A67" s="37"/>
      <c r="B67" s="39"/>
      <c r="C67" s="27"/>
      <c r="D67" s="22" t="s">
        <v>11</v>
      </c>
      <c r="E67" s="7">
        <f t="shared" ref="E67:E68" si="13">F67+G67+H67+I67+J67</f>
        <v>0</v>
      </c>
      <c r="F67" s="7"/>
      <c r="G67" s="7"/>
      <c r="H67" s="7"/>
      <c r="I67" s="7"/>
      <c r="J67" s="7"/>
      <c r="K67" s="39"/>
    </row>
    <row r="68" spans="1:12" ht="31.5" customHeight="1">
      <c r="A68" s="37"/>
      <c r="B68" s="39"/>
      <c r="C68" s="28"/>
      <c r="D68" s="22" t="s">
        <v>8</v>
      </c>
      <c r="E68" s="7">
        <f t="shared" si="13"/>
        <v>37000</v>
      </c>
      <c r="F68" s="7">
        <f>F64+F65+F66+F67</f>
        <v>37000</v>
      </c>
      <c r="G68" s="7">
        <f t="shared" ref="G68:J68" si="14">G64+G65+G66+G67</f>
        <v>0</v>
      </c>
      <c r="H68" s="7">
        <f t="shared" si="14"/>
        <v>0</v>
      </c>
      <c r="I68" s="7">
        <f t="shared" si="14"/>
        <v>0</v>
      </c>
      <c r="J68" s="7">
        <f t="shared" si="14"/>
        <v>0</v>
      </c>
      <c r="K68" s="39"/>
    </row>
    <row r="69" spans="1:12" ht="35.25" customHeight="1">
      <c r="A69" s="37"/>
      <c r="B69" s="40" t="s">
        <v>9</v>
      </c>
      <c r="C69" s="32"/>
      <c r="D69" s="4" t="s">
        <v>5</v>
      </c>
      <c r="E69" s="6">
        <f>E9+E14+E19+E24+E29+E39+E44+E49+E54+E59+E64</f>
        <v>2362</v>
      </c>
      <c r="F69" s="6">
        <f>F9+F14+F19+F24+F29+F39+F44+F49+F54+F59+F64</f>
        <v>2362</v>
      </c>
      <c r="G69" s="6">
        <f t="shared" ref="G69:J69" si="15">G9+G14+G19+G24+G29+G39+G44+G49+G54+G59</f>
        <v>0</v>
      </c>
      <c r="H69" s="6">
        <f t="shared" si="15"/>
        <v>0</v>
      </c>
      <c r="I69" s="6">
        <f t="shared" si="15"/>
        <v>0</v>
      </c>
      <c r="J69" s="6">
        <f t="shared" si="15"/>
        <v>0</v>
      </c>
      <c r="K69" s="38"/>
    </row>
    <row r="70" spans="1:12" ht="39" customHeight="1">
      <c r="A70" s="37"/>
      <c r="B70" s="41"/>
      <c r="C70" s="32"/>
      <c r="D70" s="4" t="s">
        <v>6</v>
      </c>
      <c r="E70" s="6">
        <f>E10+E15+E20+E25+E30+E40+E45+E50+E55+E60+E65</f>
        <v>1461132</v>
      </c>
      <c r="F70" s="6">
        <f>F10+F15+F20+F25+F30+F40+F45+F50+F55+F60+F65</f>
        <v>322010</v>
      </c>
      <c r="G70" s="6">
        <f t="shared" ref="G70:J70" si="16">G10+G15+G20+G25+G30+G40+G45+G50+G55+G60</f>
        <v>344983</v>
      </c>
      <c r="H70" s="6">
        <f t="shared" si="16"/>
        <v>379512</v>
      </c>
      <c r="I70" s="6">
        <f t="shared" si="16"/>
        <v>414627</v>
      </c>
      <c r="J70" s="6">
        <f t="shared" si="16"/>
        <v>0</v>
      </c>
      <c r="K70" s="38"/>
    </row>
    <row r="71" spans="1:12" ht="33.75" customHeight="1">
      <c r="A71" s="37"/>
      <c r="B71" s="41"/>
      <c r="C71" s="32"/>
      <c r="D71" s="4" t="s">
        <v>7</v>
      </c>
      <c r="E71" s="6">
        <f t="shared" ref="E71:J71" si="17">E11+E16+E26+E31+E36+E41+E46+E61+E66</f>
        <v>9452881.9299999997</v>
      </c>
      <c r="F71" s="6">
        <f t="shared" si="17"/>
        <v>1942460.1</v>
      </c>
      <c r="G71" s="6">
        <f t="shared" si="17"/>
        <v>3054621.83</v>
      </c>
      <c r="H71" s="6">
        <f t="shared" si="17"/>
        <v>2106400</v>
      </c>
      <c r="I71" s="6">
        <f>I11+I16+I26+I31+I36+I41+I46+I61+I66</f>
        <v>2349400</v>
      </c>
      <c r="J71" s="6">
        <f t="shared" si="17"/>
        <v>0</v>
      </c>
      <c r="K71" s="38"/>
    </row>
    <row r="72" spans="1:12" ht="22.5" customHeight="1">
      <c r="A72" s="37"/>
      <c r="B72" s="41"/>
      <c r="C72" s="32"/>
      <c r="D72" s="10" t="s">
        <v>11</v>
      </c>
      <c r="E72" s="6">
        <f t="shared" ref="E72:J72" si="18">E12+E17+E22+E27+E32+E42+E47+E52+E57+E62</f>
        <v>0</v>
      </c>
      <c r="F72" s="6">
        <f t="shared" si="18"/>
        <v>0</v>
      </c>
      <c r="G72" s="6">
        <f t="shared" si="18"/>
        <v>0</v>
      </c>
      <c r="H72" s="6">
        <f t="shared" si="18"/>
        <v>0</v>
      </c>
      <c r="I72" s="6">
        <f t="shared" si="18"/>
        <v>0</v>
      </c>
      <c r="J72" s="6">
        <f t="shared" si="18"/>
        <v>0</v>
      </c>
      <c r="K72" s="38"/>
    </row>
    <row r="73" spans="1:12" s="1" customFormat="1" ht="46.5" customHeight="1">
      <c r="A73" s="37"/>
      <c r="B73" s="42"/>
      <c r="C73" s="32"/>
      <c r="D73" s="5" t="s">
        <v>12</v>
      </c>
      <c r="E73" s="6">
        <f>E13+E18+E23+E28+E33+E43+E48+E53+E58+E63+E68+E38</f>
        <v>11566375.93</v>
      </c>
      <c r="F73" s="6">
        <f>F13+F18+F23+F28+F33+F43+F48+F53+F58+F63+F68+F38</f>
        <v>2468832.1</v>
      </c>
      <c r="G73" s="6">
        <f>G13+G18+G23+G28+G33+G43+G48+G53+G58+G63+G68+G38</f>
        <v>3623604.83</v>
      </c>
      <c r="H73" s="6">
        <f>H13+H18+H23+H28+H33+H43+H48+H53+H58+H63+H68+H38</f>
        <v>2709912</v>
      </c>
      <c r="I73" s="6">
        <f>I13+I18+I23+I28+I33+I43+I48+I53+I58+I63+I68+I38</f>
        <v>2764027</v>
      </c>
      <c r="J73" s="6">
        <f t="shared" ref="J73" si="19">J13+J18+J23+J28+J33+J43+J48+J53+J58+J63</f>
        <v>0</v>
      </c>
      <c r="K73" s="38"/>
      <c r="L73" s="18"/>
    </row>
    <row r="74" spans="1:12">
      <c r="I74" s="19"/>
      <c r="J74" s="19"/>
    </row>
    <row r="75" spans="1:12">
      <c r="E75" s="23"/>
      <c r="F75" s="24"/>
      <c r="G75" s="23"/>
      <c r="I75" s="25"/>
      <c r="J75" s="16"/>
    </row>
    <row r="76" spans="1:12">
      <c r="E76" s="24"/>
      <c r="F76" s="24"/>
      <c r="G76" s="24"/>
      <c r="I76" s="16"/>
    </row>
    <row r="77" spans="1:12">
      <c r="F77" s="16"/>
      <c r="G77" s="16"/>
      <c r="H77" s="16"/>
      <c r="I77" s="16"/>
      <c r="J77" s="16"/>
    </row>
    <row r="78" spans="1:12">
      <c r="E78" s="16"/>
    </row>
    <row r="79" spans="1:12">
      <c r="E79" s="16"/>
    </row>
  </sheetData>
  <mergeCells count="63">
    <mergeCell ref="A64:A68"/>
    <mergeCell ref="C64:C68"/>
    <mergeCell ref="B64:B68"/>
    <mergeCell ref="K34:K38"/>
    <mergeCell ref="K64:K68"/>
    <mergeCell ref="B54:B58"/>
    <mergeCell ref="B19:B23"/>
    <mergeCell ref="C19:C23"/>
    <mergeCell ref="A44:A48"/>
    <mergeCell ref="B44:B48"/>
    <mergeCell ref="K19:K23"/>
    <mergeCell ref="K44:K48"/>
    <mergeCell ref="C44:C48"/>
    <mergeCell ref="C34:C38"/>
    <mergeCell ref="B34:B38"/>
    <mergeCell ref="A34:A38"/>
    <mergeCell ref="K29:K33"/>
    <mergeCell ref="K24:K28"/>
    <mergeCell ref="A19:A23"/>
    <mergeCell ref="E1:L1"/>
    <mergeCell ref="E2:K2"/>
    <mergeCell ref="E6:I6"/>
    <mergeCell ref="K54:K58"/>
    <mergeCell ref="A54:A58"/>
    <mergeCell ref="B39:B43"/>
    <mergeCell ref="C39:C43"/>
    <mergeCell ref="A49:A53"/>
    <mergeCell ref="C54:C58"/>
    <mergeCell ref="B49:B53"/>
    <mergeCell ref="C49:C53"/>
    <mergeCell ref="A39:A43"/>
    <mergeCell ref="K14:K18"/>
    <mergeCell ref="A29:A33"/>
    <mergeCell ref="B29:B33"/>
    <mergeCell ref="C29:C33"/>
    <mergeCell ref="A69:A73"/>
    <mergeCell ref="C69:C73"/>
    <mergeCell ref="K69:K73"/>
    <mergeCell ref="A14:A18"/>
    <mergeCell ref="A24:A28"/>
    <mergeCell ref="C59:C63"/>
    <mergeCell ref="A59:A63"/>
    <mergeCell ref="B59:B63"/>
    <mergeCell ref="K59:K63"/>
    <mergeCell ref="C14:C18"/>
    <mergeCell ref="C24:C28"/>
    <mergeCell ref="B24:B28"/>
    <mergeCell ref="B14:B18"/>
    <mergeCell ref="B69:B73"/>
    <mergeCell ref="K39:K43"/>
    <mergeCell ref="K49:K53"/>
    <mergeCell ref="A3:K3"/>
    <mergeCell ref="A4:K4"/>
    <mergeCell ref="A5:K5"/>
    <mergeCell ref="A6:A7"/>
    <mergeCell ref="B6:B7"/>
    <mergeCell ref="A9:A13"/>
    <mergeCell ref="B9:B13"/>
    <mergeCell ref="C9:C13"/>
    <mergeCell ref="K6:K7"/>
    <mergeCell ref="C6:C7"/>
    <mergeCell ref="D6:D7"/>
    <mergeCell ref="K9:K1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2024-03-04T11:50:52Z</dcterms:modified>
</cp:coreProperties>
</file>