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20" yWindow="-120" windowWidth="20730" windowHeight="11160"/>
  </bookViews>
  <sheets>
    <sheet name="Лист1" sheetId="6" r:id="rId1"/>
  </sheets>
  <definedNames>
    <definedName name="_xlnm.Print_Area" localSheetId="0">Лист1!$A$1:$G$155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6" l="1"/>
  <c r="H23" i="6" l="1"/>
  <c r="H22" i="6"/>
  <c r="H21" i="6"/>
  <c r="H18" i="6"/>
  <c r="H10" i="6" l="1"/>
  <c r="H11" i="6"/>
  <c r="H12" i="6"/>
  <c r="H16" i="6"/>
  <c r="H17" i="6"/>
  <c r="H20" i="6"/>
  <c r="H24" i="6"/>
  <c r="H25" i="6"/>
  <c r="H26" i="6"/>
  <c r="H27" i="6"/>
  <c r="H28" i="6"/>
  <c r="H32" i="6"/>
  <c r="H33" i="6"/>
  <c r="H40" i="6"/>
  <c r="H41" i="6"/>
  <c r="H42" i="6"/>
  <c r="H43" i="6"/>
  <c r="H45" i="6"/>
  <c r="H47" i="6"/>
  <c r="H56" i="6"/>
  <c r="H57" i="6"/>
  <c r="H59" i="6"/>
  <c r="H67" i="6"/>
  <c r="H87" i="6"/>
  <c r="H88" i="6"/>
  <c r="H89" i="6"/>
  <c r="H90" i="6"/>
  <c r="H91" i="6"/>
  <c r="H92" i="6"/>
  <c r="H93" i="6"/>
  <c r="H94" i="6"/>
  <c r="H95" i="6"/>
  <c r="H99" i="6"/>
  <c r="H103" i="6"/>
  <c r="H104" i="6"/>
  <c r="H105" i="6"/>
  <c r="H106" i="6"/>
  <c r="H107" i="6"/>
  <c r="H108" i="6"/>
  <c r="H111" i="6"/>
  <c r="H112" i="6"/>
  <c r="H113" i="6"/>
  <c r="H114" i="6"/>
  <c r="H115" i="6"/>
  <c r="H116" i="6"/>
  <c r="H117" i="6"/>
  <c r="H122" i="6"/>
  <c r="H123" i="6"/>
  <c r="H7" i="6"/>
  <c r="F76" i="6" l="1"/>
  <c r="H76" i="6" s="1"/>
  <c r="F46" i="6"/>
  <c r="H46" i="6" s="1"/>
  <c r="F44" i="6" l="1"/>
  <c r="H44" i="6" s="1"/>
  <c r="F129" i="6" l="1"/>
  <c r="H129" i="6" s="1"/>
  <c r="F58" i="6"/>
  <c r="H58" i="6" s="1"/>
  <c r="F15" i="6"/>
  <c r="H15" i="6" s="1"/>
  <c r="F121" i="6" l="1"/>
  <c r="H121" i="6" s="1"/>
  <c r="F55" i="6" l="1"/>
  <c r="H55" i="6" s="1"/>
  <c r="F75" i="6" l="1"/>
  <c r="F74" i="6" l="1"/>
  <c r="H74" i="6" s="1"/>
  <c r="H75" i="6"/>
  <c r="F14" i="6"/>
  <c r="H14" i="6" s="1"/>
  <c r="F13" i="6" l="1"/>
  <c r="F9" i="6" l="1"/>
  <c r="H9" i="6" s="1"/>
  <c r="H13" i="6"/>
  <c r="F130" i="6"/>
  <c r="H130" i="6" s="1"/>
  <c r="F110" i="6" l="1"/>
  <c r="H110" i="6" s="1"/>
  <c r="F68" i="6" l="1"/>
  <c r="H68" i="6" s="1"/>
  <c r="F54" i="6" l="1"/>
  <c r="F53" i="6" l="1"/>
  <c r="H53" i="6" s="1"/>
  <c r="H54" i="6"/>
  <c r="F128" i="6"/>
  <c r="H128" i="6" s="1"/>
  <c r="F120" i="6"/>
  <c r="F109" i="6"/>
  <c r="H109" i="6" s="1"/>
  <c r="F49" i="6" l="1"/>
  <c r="H49" i="6" s="1"/>
  <c r="F48" i="6"/>
  <c r="H48" i="6" s="1"/>
  <c r="F119" i="6"/>
  <c r="H119" i="6" s="1"/>
  <c r="H120" i="6"/>
  <c r="F35" i="6"/>
  <c r="F118" i="6" l="1"/>
  <c r="H118" i="6" s="1"/>
  <c r="F34" i="6"/>
  <c r="H35" i="6"/>
  <c r="H124" i="6"/>
  <c r="F8" i="6" l="1"/>
  <c r="H8" i="6" s="1"/>
  <c r="H34" i="6"/>
</calcChain>
</file>

<file path=xl/sharedStrings.xml><?xml version="1.0" encoding="utf-8"?>
<sst xmlns="http://schemas.openxmlformats.org/spreadsheetml/2006/main" count="330" uniqueCount="115">
  <si>
    <t>БЕЛОБЕРЕЗКОВСКАЯ ПОСЕЛКОВАЯ АДМИНИСТРАЦИЯ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</si>
  <si>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</si>
  <si>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</si>
  <si>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</si>
  <si>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</si>
  <si>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</si>
  <si>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</si>
  <si>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Иные бюджетные ассигнования</t>
  </si>
  <si>
    <t>Уплата налогов, сборов и иных платежей</t>
  </si>
  <si>
    <t>Членские взносы некоммерческим организациям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</si>
  <si>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</si>
  <si>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</si>
  <si>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</si>
  <si>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</si>
  <si>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</si>
  <si>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</si>
  <si>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</si>
  <si>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</si>
  <si>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</si>
  <si>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Благоустройство</t>
  </si>
  <si>
    <t>Организация и обеспечение освещения улиц</t>
  </si>
  <si>
    <t>Мероприятия по благоустройству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</si>
  <si>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</si>
  <si>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</si>
  <si>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</si>
  <si>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Межбюджетные трансферты</t>
  </si>
  <si>
    <t>Иные межбюджетные трансферты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</si>
  <si>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</si>
  <si>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</si>
  <si>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</si>
  <si>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</si>
  <si>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</si>
  <si>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</si>
  <si>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</si>
  <si>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</si>
  <si>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ИТОГО:</t>
  </si>
  <si>
    <t>Наименование</t>
  </si>
  <si>
    <t>Глава</t>
  </si>
  <si>
    <t>Целевая статья</t>
  </si>
  <si>
    <t>Вид расх.</t>
  </si>
  <si>
    <t>Руководство и управление в сфере установленных функций органов местного самоуправления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</si>
  <si>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</si>
  <si>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Выплата муниципальных пенсий (доплат к государственным пенсиям)</t>
  </si>
  <si>
    <t>(руб.)</t>
  </si>
  <si>
    <t>Разд., подразд.</t>
  </si>
  <si>
    <t>0104</t>
  </si>
  <si>
    <t>0106</t>
  </si>
  <si>
    <t>0113</t>
  </si>
  <si>
    <t>0200</t>
  </si>
  <si>
    <t>0203</t>
  </si>
  <si>
    <t>0400</t>
  </si>
  <si>
    <t>0409</t>
  </si>
  <si>
    <t>0412</t>
  </si>
  <si>
    <t>0500</t>
  </si>
  <si>
    <t>0501</t>
  </si>
  <si>
    <t>0503</t>
  </si>
  <si>
    <t>0800</t>
  </si>
  <si>
    <t>0801</t>
  </si>
  <si>
    <t>0100</t>
  </si>
  <si>
    <t>Утверждено 2018 год</t>
  </si>
  <si>
    <t>% исполнение</t>
  </si>
  <si>
    <t>Исполнение судебных актов</t>
  </si>
  <si>
    <t>7 896 881,22</t>
  </si>
  <si>
    <t>79 766,84</t>
  </si>
  <si>
    <t>Публичные нормативные  социальные выплаты гражданам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</si>
  <si>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</si>
  <si>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10 000,00</t>
  </si>
  <si>
    <t xml:space="preserve">50 000,00 </t>
  </si>
  <si>
    <t>Мероприятия в сфере архитектуры и градостроительства</t>
  </si>
  <si>
    <t>50 000,00</t>
  </si>
  <si>
    <t>Мероприятия по землеустройству и землепользованию</t>
  </si>
  <si>
    <t>250 000,00</t>
  </si>
  <si>
    <t>185 000,00</t>
  </si>
  <si>
    <t>9 767,53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</si>
  <si>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</si>
  <si>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</si>
  <si>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>Поощрение муниципальных управленческих команд приграничных муниципальных образований Брянской области</t>
  </si>
  <si>
    <t>Резервный фонд местной администрации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</si>
  <si>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</si>
  <si>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</si>
  <si>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</si>
  <si>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201F367483</t>
  </si>
  <si>
    <t>Обеспечение устойчивого сокращения непригодного для проживания жилищного фонда (за счет средств областного бюджета)</t>
  </si>
  <si>
    <t>201F367484</t>
  </si>
  <si>
    <t>Обеспечение устойчивого сокращения непригодного для проживания жилищного фонда (за счет средств местного бюджета)</t>
  </si>
  <si>
    <t>201F36748S</t>
  </si>
  <si>
    <t>Мероприятия в сфере  жилищного хозяйства</t>
  </si>
  <si>
    <t>Коммунальное хозяйство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</si>
  <si>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</si>
  <si>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</si>
  <si>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Реализация программ формирования современной городской среды</t>
  </si>
  <si>
    <t>201F255550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</si>
  <si>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</si>
  <si>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</si>
  <si>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</si>
  <si>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</si>
  <si>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</si>
  <si>
    <t>0502</t>
  </si>
  <si>
    <t>Реализация инициативных проектов («Благоустройство места массового отдыха, прилегающего к центральной ул. Ленина в пгт. Белая Березка Трубчевского района Брянской области»)</t>
  </si>
  <si>
    <t>20232S5871</t>
  </si>
  <si>
    <t>2 499 866,10</t>
  </si>
  <si>
    <t>38 453,00</t>
  </si>
  <si>
    <t>Другие вопросы в области социальной политики</t>
  </si>
  <si>
    <t>15 125 658,96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</si>
  <si>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</si>
  <si>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</si>
  <si>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Расходы бюджета по ведомственной структуре  расходов бюджета  Белоберезковского городского поселения Трубчевского муниципального района Брянской области за 2024 год</t>
  </si>
  <si>
    <t>Кассовое исполнение за 2024 год</t>
  </si>
  <si>
    <t>Опубликование нормативных правовых актов муниципальных образований и иной официальной информации</t>
  </si>
  <si>
    <t>Обеспечение проведения выборов и референдумов</t>
  </si>
  <si>
    <t>Иные бюджетные  ассигнования</t>
  </si>
  <si>
    <t>Специальные расходы</t>
  </si>
  <si>
    <t>Пособия, компенсации и иные социальные выплатыгражданам, кроме публичых нормативных обязательств</t>
  </si>
  <si>
    <t>0107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</si>
  <si>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2                                                                              к решению сессии   Белоберезковского поселкового                                                                                                                                                                          Совета народных депутатов   От 31.07.2025  года  № 5-45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</si>
</sst>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u/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wrapText="1"/>
    </xf>
    <xf numFmtId="4" fontId="0" fillId="0" borderId="0" xfId="0" applyNumberFormat="1"/>
    <xf numFmtId="0" fontId="2" fillId="0" borderId="0" xfId="0" applyFont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0" fillId="0" borderId="7" xfId="0" applyBorder="1"/>
    <xf numFmtId="0" fontId="6" fillId="0" borderId="4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wrapText="1"/>
    </xf>
    <xf numFmtId="0" fontId="7" fillId="0" borderId="3" xfId="0" applyFont="1" applyBorder="1" applyAlignment="1">
      <alignment wrapText="1"/>
    </xf>
    <xf numFmtId="4" fontId="10" fillId="0" borderId="2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/>
    </xf>
    <xf numFmtId="0" fontId="15" fillId="0" borderId="2" xfId="0" applyFont="1" applyBorder="1" applyAlignment="1">
      <alignment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7" fillId="0" borderId="3" xfId="0" quotePrefix="1" applyFont="1" applyBorder="1" applyAlignment="1">
      <alignment horizontal="center" vertical="center"/>
    </xf>
    <xf numFmtId="0" fontId="6" fillId="0" borderId="3" xfId="0" quotePrefix="1" applyFont="1" applyBorder="1" applyAlignment="1">
      <alignment horizontal="center" vertical="center"/>
    </xf>
    <xf numFmtId="0" fontId="16" fillId="0" borderId="2" xfId="0" applyFont="1" applyBorder="1" applyAlignment="1">
      <alignment vertical="center" wrapText="1"/>
    </xf>
    <xf numFmtId="4" fontId="7" fillId="0" borderId="4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/>
    </xf>
    <xf numFmtId="4" fontId="17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"/>
    </xf>
    <xf numFmtId="4" fontId="17" fillId="0" borderId="0" xfId="0" applyNumberFormat="1" applyFont="1" applyAlignment="1">
      <alignment horizontal="center"/>
    </xf>
    <xf numFmtId="0" fontId="12" fillId="0" borderId="4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/>
    </xf>
    <xf numFmtId="0" fontId="18" fillId="0" borderId="4" xfId="0" applyFont="1" applyBorder="1" applyAlignment="1">
      <alignment vertical="center" wrapText="1"/>
    </xf>
    <xf numFmtId="0" fontId="11" fillId="0" borderId="5" xfId="0" quotePrefix="1" applyFont="1" applyBorder="1" applyAlignment="1">
      <alignment horizontal="center" vertical="center"/>
    </xf>
    <xf numFmtId="0" fontId="11" fillId="0" borderId="3" xfId="0" quotePrefix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quotePrefix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  <xf numFmtId="0" fontId="7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161"/>
  <sheetViews>
    <sheetView tabSelected="1" view="pageBreakPreview" zoomScale="110" zoomScaleNormal="100" zoomScaleSheetLayoutView="110" workbookViewId="0">
      <selection activeCell="I4" sqref="I4"/>
    </sheetView>
  </sheetViews>
  <sheetFormatPr defaultRowHeight="15" x14ac:dyDescent="0.25"/>
  <cols>
    <col min="1" max="1" width="63" customWidth="1"/>
    <col min="2" max="2" width="5.5703125" customWidth="1"/>
    <col min="3" max="3" width="6.5703125" customWidth="1"/>
    <col min="4" max="4" width="13.85546875" customWidth="1"/>
    <col min="5" max="5" width="5.7109375" customWidth="1"/>
    <col min="6" max="6" width="10.5703125" style="3" hidden="1" customWidth="1"/>
    <col min="7" max="7" width="26.42578125" customWidth="1"/>
    <col min="8" max="8" width="12.85546875" hidden="1" customWidth="1"/>
    <col min="9" max="9" width="13.140625" customWidth="1"/>
    <col min="10" max="10" width="11.85546875" customWidth="1"/>
  </cols>
  <sheetData>
    <row r="1" spans="1:14" ht="36" customHeight="1" x14ac:dyDescent="0.25">
      <c r="E1" s="73" t="s">
        <v>114</v>
      </c>
      <c r="F1" s="73"/>
      <c r="G1" s="73"/>
      <c r="H1" s="73"/>
      <c r="I1" s="1"/>
      <c r="J1" s="1"/>
      <c r="K1" s="1"/>
      <c r="L1" s="1"/>
    </row>
    <row r="2" spans="1:14" ht="77.25" customHeight="1" x14ac:dyDescent="0.25">
      <c r="D2" s="1"/>
      <c r="E2" s="73"/>
      <c r="F2" s="73"/>
      <c r="G2" s="73"/>
      <c r="H2" s="73"/>
    </row>
    <row r="3" spans="1:14" ht="12.75" hidden="1" customHeight="1" x14ac:dyDescent="0.25">
      <c r="D3" s="1"/>
      <c r="E3" s="73"/>
      <c r="F3" s="73"/>
      <c r="G3" s="73"/>
      <c r="H3" s="73"/>
    </row>
    <row r="4" spans="1:14" ht="52.5" customHeight="1" thickBot="1" x14ac:dyDescent="0.3">
      <c r="A4" s="72" t="s">
        <v>106</v>
      </c>
      <c r="B4" s="72"/>
      <c r="C4" s="72"/>
      <c r="D4" s="72"/>
      <c r="E4" s="72"/>
      <c r="F4" s="72"/>
      <c r="G4" s="72"/>
      <c r="H4" s="72"/>
    </row>
    <row r="5" spans="1:14" ht="16.5" thickBot="1" x14ac:dyDescent="0.3">
      <c r="A5" s="4"/>
      <c r="B5" s="5"/>
      <c r="C5" s="5"/>
      <c r="D5" s="5"/>
      <c r="E5" s="5"/>
      <c r="F5" s="5"/>
      <c r="G5" s="5"/>
      <c r="H5" s="6" t="s">
        <v>43</v>
      </c>
    </row>
    <row r="6" spans="1:14" ht="60" customHeight="1" thickBot="1" x14ac:dyDescent="0.3">
      <c r="A6" s="7" t="s">
        <v>36</v>
      </c>
      <c r="B6" s="8" t="s">
        <v>37</v>
      </c>
      <c r="C6" s="8" t="s">
        <v>44</v>
      </c>
      <c r="D6" s="8" t="s">
        <v>38</v>
      </c>
      <c r="E6" s="8" t="s">
        <v>39</v>
      </c>
      <c r="F6" s="8" t="s">
        <v>59</v>
      </c>
      <c r="G6" s="8" t="s">
        <v>107</v>
      </c>
      <c r="H6" s="8" t="s">
        <v>60</v>
      </c>
      <c r="J6" s="2"/>
    </row>
    <row r="7" spans="1:14" ht="31.5" customHeight="1" thickBot="1" x14ac:dyDescent="0.3">
      <c r="A7" s="12" t="s">
        <v>0</v>
      </c>
      <c r="B7" s="13">
        <v>201</v>
      </c>
      <c r="C7" s="14"/>
      <c r="D7" s="14"/>
      <c r="E7" s="14"/>
      <c r="F7" s="15">
        <v>17841389.949999999</v>
      </c>
      <c r="G7" s="15">
        <v>27076210.25</v>
      </c>
      <c r="H7" s="10">
        <f>G7/F7</f>
        <v>1.5176065500434848</v>
      </c>
      <c r="I7" s="2"/>
      <c r="J7" s="2"/>
    </row>
    <row r="8" spans="1:14" ht="20.25" customHeight="1" thickBot="1" x14ac:dyDescent="0.3">
      <c r="A8" s="16" t="s">
        <v>1</v>
      </c>
      <c r="B8" s="17">
        <v>201</v>
      </c>
      <c r="C8" s="46" t="s">
        <v>58</v>
      </c>
      <c r="D8" s="18"/>
      <c r="E8" s="19"/>
      <c r="F8" s="15" t="e">
        <f>F9+F27+F34</f>
        <v>#REF!</v>
      </c>
      <c r="G8" s="15">
        <v>6145156.3700000001</v>
      </c>
      <c r="H8" s="10" t="e">
        <f t="shared" ref="H8:H90" si="0">G8/F8</f>
        <v>#REF!</v>
      </c>
    </row>
    <row r="9" spans="1:14" ht="60" customHeight="1" thickBot="1" x14ac:dyDescent="0.3">
      <c r="A9" s="20" t="s">
        <v>2</v>
      </c>
      <c r="B9" s="21">
        <v>201</v>
      </c>
      <c r="C9" s="47" t="s">
        <v>45</v>
      </c>
      <c r="D9" s="22"/>
      <c r="E9" s="19"/>
      <c r="F9" s="23" t="e">
        <f>F10+F13+F24</f>
        <v>#REF!</v>
      </c>
      <c r="G9" s="23">
        <v>5785509.3700000001</v>
      </c>
      <c r="H9" s="10" t="e">
        <f t="shared" si="0"/>
        <v>#REF!</v>
      </c>
      <c r="I9" s="2"/>
    </row>
    <row r="10" spans="1:14" ht="54" customHeight="1" thickBot="1" x14ac:dyDescent="0.3">
      <c r="A10" s="16" t="s">
        <v>74</v>
      </c>
      <c r="B10" s="17">
        <v>201</v>
      </c>
      <c r="C10" s="46" t="s">
        <v>45</v>
      </c>
      <c r="D10" s="18">
        <v>2041180020</v>
      </c>
      <c r="E10" s="19"/>
      <c r="F10" s="23">
        <v>476600</v>
      </c>
      <c r="G10" s="23">
        <v>578392.06000000006</v>
      </c>
      <c r="H10" s="10">
        <f t="shared" si="0"/>
        <v>1.2135796475031475</v>
      </c>
    </row>
    <row r="11" spans="1:14" ht="44.25" customHeight="1" thickBot="1" x14ac:dyDescent="0.3">
      <c r="A11" s="16" t="s">
        <v>3</v>
      </c>
      <c r="B11" s="17">
        <v>201</v>
      </c>
      <c r="C11" s="46" t="s">
        <v>45</v>
      </c>
      <c r="D11" s="18">
        <v>2041180020</v>
      </c>
      <c r="E11" s="18">
        <v>100</v>
      </c>
      <c r="F11" s="23">
        <v>476600</v>
      </c>
      <c r="G11" s="23">
        <v>578392.06000000006</v>
      </c>
      <c r="H11" s="10">
        <f t="shared" si="0"/>
        <v>1.2135796475031475</v>
      </c>
    </row>
    <row r="12" spans="1:14" ht="26.25" customHeight="1" thickBot="1" x14ac:dyDescent="0.3">
      <c r="A12" s="16" t="s">
        <v>4</v>
      </c>
      <c r="B12" s="17">
        <v>201</v>
      </c>
      <c r="C12" s="46" t="s">
        <v>45</v>
      </c>
      <c r="D12" s="18">
        <v>2041180020</v>
      </c>
      <c r="E12" s="18">
        <v>120</v>
      </c>
      <c r="F12" s="23">
        <v>476600</v>
      </c>
      <c r="G12" s="23">
        <v>578392.06000000006</v>
      </c>
      <c r="H12" s="10">
        <f t="shared" si="0"/>
        <v>1.2135796475031475</v>
      </c>
      <c r="N12" s="52"/>
    </row>
    <row r="13" spans="1:14" ht="39" customHeight="1" thickBot="1" x14ac:dyDescent="0.3">
      <c r="A13" s="16" t="s">
        <v>40</v>
      </c>
      <c r="B13" s="17">
        <v>201</v>
      </c>
      <c r="C13" s="46" t="s">
        <v>45</v>
      </c>
      <c r="D13" s="18">
        <v>2041180040</v>
      </c>
      <c r="E13" s="19"/>
      <c r="F13" s="23" t="e">
        <f>F14+F16+#REF!</f>
        <v>#REF!</v>
      </c>
      <c r="G13" s="24">
        <f>G14+G16+G18</f>
        <v>4541314.42</v>
      </c>
      <c r="H13" s="10" t="e">
        <f t="shared" si="0"/>
        <v>#REF!</v>
      </c>
      <c r="N13" s="53"/>
    </row>
    <row r="14" spans="1:14" ht="45.75" customHeight="1" thickBot="1" x14ac:dyDescent="0.3">
      <c r="A14" s="16" t="s">
        <v>3</v>
      </c>
      <c r="B14" s="17">
        <v>201</v>
      </c>
      <c r="C14" s="46" t="s">
        <v>45</v>
      </c>
      <c r="D14" s="18">
        <v>2041180040</v>
      </c>
      <c r="E14" s="18">
        <v>100</v>
      </c>
      <c r="F14" s="23">
        <f>F15</f>
        <v>1631806</v>
      </c>
      <c r="G14" s="23">
        <v>2172308.2999999998</v>
      </c>
      <c r="H14" s="10">
        <f t="shared" si="0"/>
        <v>1.3312295088999548</v>
      </c>
      <c r="N14" s="53"/>
    </row>
    <row r="15" spans="1:14" ht="29.25" customHeight="1" thickBot="1" x14ac:dyDescent="0.3">
      <c r="A15" s="16" t="s">
        <v>4</v>
      </c>
      <c r="B15" s="17">
        <v>201</v>
      </c>
      <c r="C15" s="46" t="s">
        <v>45</v>
      </c>
      <c r="D15" s="18">
        <v>2041180040</v>
      </c>
      <c r="E15" s="18">
        <v>120</v>
      </c>
      <c r="F15" s="23">
        <f>1670806-39000</f>
        <v>1631806</v>
      </c>
      <c r="G15" s="23">
        <v>2172308.2999999998</v>
      </c>
      <c r="H15" s="10">
        <f t="shared" si="0"/>
        <v>1.3312295088999548</v>
      </c>
      <c r="N15" s="54"/>
    </row>
    <row r="16" spans="1:14" ht="22.5" customHeight="1" thickBot="1" x14ac:dyDescent="0.3">
      <c r="A16" s="16" t="s">
        <v>5</v>
      </c>
      <c r="B16" s="17">
        <v>201</v>
      </c>
      <c r="C16" s="46" t="s">
        <v>45</v>
      </c>
      <c r="D16" s="18">
        <v>2041180040</v>
      </c>
      <c r="E16" s="18">
        <v>200</v>
      </c>
      <c r="F16" s="23">
        <v>792834.16</v>
      </c>
      <c r="G16" s="23">
        <v>2293939.5499999998</v>
      </c>
      <c r="H16" s="10">
        <f t="shared" si="0"/>
        <v>2.8933409604853551</v>
      </c>
      <c r="N16" s="54"/>
    </row>
    <row r="17" spans="1:14" ht="39" customHeight="1" thickBot="1" x14ac:dyDescent="0.3">
      <c r="A17" s="16" t="s">
        <v>6</v>
      </c>
      <c r="B17" s="17">
        <v>201</v>
      </c>
      <c r="C17" s="46" t="s">
        <v>45</v>
      </c>
      <c r="D17" s="18">
        <v>2041180040</v>
      </c>
      <c r="E17" s="18">
        <v>240</v>
      </c>
      <c r="F17" s="23">
        <v>792834.16</v>
      </c>
      <c r="G17" s="23">
        <v>2293939.5499999998</v>
      </c>
      <c r="H17" s="10">
        <f t="shared" si="0"/>
        <v>2.8933409604853551</v>
      </c>
      <c r="N17" s="54"/>
    </row>
    <row r="18" spans="1:14" ht="26.25" customHeight="1" thickBot="1" x14ac:dyDescent="0.3">
      <c r="A18" s="16" t="s">
        <v>7</v>
      </c>
      <c r="B18" s="17">
        <v>201</v>
      </c>
      <c r="C18" s="46" t="s">
        <v>45</v>
      </c>
      <c r="D18" s="18">
        <v>2041180040</v>
      </c>
      <c r="E18" s="18">
        <v>800</v>
      </c>
      <c r="F18" s="23">
        <v>5858.28</v>
      </c>
      <c r="G18" s="23">
        <v>75066.570000000007</v>
      </c>
      <c r="H18" s="10">
        <f t="shared" si="0"/>
        <v>12.813755914705341</v>
      </c>
      <c r="N18" s="54"/>
    </row>
    <row r="19" spans="1:14" ht="24.75" customHeight="1" thickBot="1" x14ac:dyDescent="0.3">
      <c r="A19" s="16" t="s">
        <v>8</v>
      </c>
      <c r="B19" s="17">
        <v>201</v>
      </c>
      <c r="C19" s="46" t="s">
        <v>45</v>
      </c>
      <c r="D19" s="18">
        <v>2041180040</v>
      </c>
      <c r="E19" s="18">
        <v>850</v>
      </c>
      <c r="F19" s="25">
        <v>978.25</v>
      </c>
      <c r="G19" s="23">
        <v>75066.570000000007</v>
      </c>
      <c r="H19" s="10"/>
      <c r="N19" s="55"/>
    </row>
    <row r="20" spans="1:14" ht="41.25" customHeight="1" thickBot="1" x14ac:dyDescent="0.3">
      <c r="A20" s="59" t="s">
        <v>108</v>
      </c>
      <c r="B20" s="64">
        <v>201</v>
      </c>
      <c r="C20" s="63" t="s">
        <v>45</v>
      </c>
      <c r="D20" s="60">
        <v>2041180100</v>
      </c>
      <c r="E20" s="60"/>
      <c r="F20" s="24">
        <v>5858.28</v>
      </c>
      <c r="G20" s="24">
        <v>34704</v>
      </c>
      <c r="H20" s="10">
        <f t="shared" si="0"/>
        <v>5.9239230627419657</v>
      </c>
      <c r="N20" s="54"/>
    </row>
    <row r="21" spans="1:14" ht="35.25" customHeight="1" thickBot="1" x14ac:dyDescent="0.3">
      <c r="A21" s="27" t="s">
        <v>5</v>
      </c>
      <c r="B21" s="65">
        <v>201</v>
      </c>
      <c r="C21" s="63" t="s">
        <v>45</v>
      </c>
      <c r="D21" s="29">
        <v>2041180100</v>
      </c>
      <c r="E21" s="29">
        <v>200</v>
      </c>
      <c r="F21" s="66">
        <v>63838</v>
      </c>
      <c r="G21" s="24">
        <v>34704</v>
      </c>
      <c r="H21" s="10">
        <f t="shared" si="0"/>
        <v>0.54362605344778969</v>
      </c>
      <c r="N21" s="54"/>
    </row>
    <row r="22" spans="1:14" ht="39.75" customHeight="1" thickBot="1" x14ac:dyDescent="0.3">
      <c r="A22" s="27" t="s">
        <v>6</v>
      </c>
      <c r="B22" s="65">
        <v>201</v>
      </c>
      <c r="C22" s="63" t="s">
        <v>45</v>
      </c>
      <c r="D22" s="29">
        <v>2041180100</v>
      </c>
      <c r="E22" s="29">
        <v>240</v>
      </c>
      <c r="F22" s="24">
        <v>63838</v>
      </c>
      <c r="G22" s="24">
        <v>34704</v>
      </c>
      <c r="H22" s="10">
        <f t="shared" si="0"/>
        <v>0.54362605344778969</v>
      </c>
      <c r="N22" s="54"/>
    </row>
    <row r="23" spans="1:14" ht="75.75" customHeight="1" thickBot="1" x14ac:dyDescent="0.3">
      <c r="A23" s="16" t="s">
        <v>75</v>
      </c>
      <c r="B23" s="17">
        <v>201</v>
      </c>
      <c r="C23" s="46" t="s">
        <v>45</v>
      </c>
      <c r="D23" s="18">
        <v>2041184400</v>
      </c>
      <c r="E23" s="18"/>
      <c r="F23" s="26">
        <v>63838</v>
      </c>
      <c r="G23" s="23">
        <v>850</v>
      </c>
      <c r="H23" s="10">
        <f t="shared" si="0"/>
        <v>1.331495347598609E-2</v>
      </c>
      <c r="N23" s="54"/>
    </row>
    <row r="24" spans="1:14" ht="26.25" customHeight="1" thickBot="1" x14ac:dyDescent="0.3">
      <c r="A24" s="16" t="s">
        <v>25</v>
      </c>
      <c r="B24" s="17">
        <v>201</v>
      </c>
      <c r="C24" s="46" t="s">
        <v>45</v>
      </c>
      <c r="D24" s="18">
        <v>2041184400</v>
      </c>
      <c r="E24" s="18">
        <v>500</v>
      </c>
      <c r="F24" s="23">
        <v>803</v>
      </c>
      <c r="G24" s="23">
        <v>850</v>
      </c>
      <c r="H24" s="10">
        <f t="shared" si="0"/>
        <v>1.0585305105853051</v>
      </c>
      <c r="N24" s="54"/>
    </row>
    <row r="25" spans="1:14" ht="22.5" customHeight="1" thickBot="1" x14ac:dyDescent="0.3">
      <c r="A25" s="16" t="s">
        <v>26</v>
      </c>
      <c r="B25" s="17">
        <v>201</v>
      </c>
      <c r="C25" s="46" t="s">
        <v>45</v>
      </c>
      <c r="D25" s="18">
        <v>2041184400</v>
      </c>
      <c r="E25" s="18">
        <v>540</v>
      </c>
      <c r="F25" s="23">
        <v>803</v>
      </c>
      <c r="G25" s="23">
        <v>850</v>
      </c>
      <c r="H25" s="10">
        <f t="shared" si="0"/>
        <v>1.0585305105853051</v>
      </c>
      <c r="N25" s="54"/>
    </row>
    <row r="26" spans="1:14" ht="36" customHeight="1" thickBot="1" x14ac:dyDescent="0.3">
      <c r="A26" s="27" t="s">
        <v>76</v>
      </c>
      <c r="B26" s="28">
        <v>201</v>
      </c>
      <c r="C26" s="46" t="s">
        <v>45</v>
      </c>
      <c r="D26" s="29">
        <v>7000015920</v>
      </c>
      <c r="E26" s="30"/>
      <c r="F26" s="23">
        <v>803</v>
      </c>
      <c r="G26" s="23">
        <v>208320</v>
      </c>
      <c r="H26" s="10">
        <f t="shared" si="0"/>
        <v>259.42714819427147</v>
      </c>
      <c r="N26" s="54"/>
    </row>
    <row r="27" spans="1:14" ht="40.5" customHeight="1" thickBot="1" x14ac:dyDescent="0.3">
      <c r="A27" s="67" t="s">
        <v>3</v>
      </c>
      <c r="B27" s="68">
        <v>201</v>
      </c>
      <c r="C27" s="69" t="s">
        <v>45</v>
      </c>
      <c r="D27" s="70">
        <v>7000015920</v>
      </c>
      <c r="E27" s="71">
        <v>100</v>
      </c>
      <c r="F27" s="15">
        <v>22304.6</v>
      </c>
      <c r="G27" s="23">
        <v>208320</v>
      </c>
      <c r="H27" s="10">
        <f t="shared" si="0"/>
        <v>9.3397774450113431</v>
      </c>
      <c r="N27" s="54"/>
    </row>
    <row r="28" spans="1:14" ht="27" customHeight="1" thickBot="1" x14ac:dyDescent="0.3">
      <c r="A28" s="67" t="s">
        <v>4</v>
      </c>
      <c r="B28" s="68">
        <v>201</v>
      </c>
      <c r="C28" s="69" t="s">
        <v>45</v>
      </c>
      <c r="D28" s="70">
        <v>7000015920</v>
      </c>
      <c r="E28" s="71">
        <v>120</v>
      </c>
      <c r="F28" s="23">
        <v>22304.6</v>
      </c>
      <c r="G28" s="23">
        <v>208320</v>
      </c>
      <c r="H28" s="10">
        <f t="shared" si="0"/>
        <v>9.3397774450113431</v>
      </c>
      <c r="N28" s="54"/>
    </row>
    <row r="29" spans="1:14" ht="27" customHeight="1" thickBot="1" x14ac:dyDescent="0.3">
      <c r="A29" s="59" t="s">
        <v>77</v>
      </c>
      <c r="B29" s="32">
        <v>201</v>
      </c>
      <c r="C29" s="69" t="s">
        <v>45</v>
      </c>
      <c r="D29" s="60">
        <v>7000083030</v>
      </c>
      <c r="E29" s="60"/>
      <c r="F29" s="23"/>
      <c r="G29" s="24">
        <v>248462.5</v>
      </c>
      <c r="H29" s="10"/>
      <c r="N29" s="54"/>
    </row>
    <row r="30" spans="1:14" ht="27" customHeight="1" thickBot="1" x14ac:dyDescent="0.3">
      <c r="A30" s="27" t="s">
        <v>5</v>
      </c>
      <c r="B30" s="28">
        <v>201</v>
      </c>
      <c r="C30" s="69" t="s">
        <v>45</v>
      </c>
      <c r="D30" s="29">
        <v>7000083030</v>
      </c>
      <c r="E30" s="29">
        <v>200</v>
      </c>
      <c r="F30" s="23"/>
      <c r="G30" s="24">
        <v>248462.5</v>
      </c>
      <c r="H30" s="10"/>
      <c r="N30" s="54"/>
    </row>
    <row r="31" spans="1:14" ht="27" customHeight="1" thickBot="1" x14ac:dyDescent="0.3">
      <c r="A31" s="27" t="s">
        <v>6</v>
      </c>
      <c r="B31" s="28">
        <v>201</v>
      </c>
      <c r="C31" s="69" t="s">
        <v>45</v>
      </c>
      <c r="D31" s="29">
        <v>7000083030</v>
      </c>
      <c r="E31" s="29">
        <v>240</v>
      </c>
      <c r="F31" s="23"/>
      <c r="G31" s="24">
        <v>248462.5</v>
      </c>
      <c r="H31" s="10"/>
      <c r="N31" s="54"/>
    </row>
    <row r="32" spans="1:14" ht="36.75" customHeight="1" thickBot="1" x14ac:dyDescent="0.3">
      <c r="A32" s="20" t="s">
        <v>34</v>
      </c>
      <c r="B32" s="21">
        <v>201</v>
      </c>
      <c r="C32" s="47" t="s">
        <v>46</v>
      </c>
      <c r="D32" s="22"/>
      <c r="E32" s="22"/>
      <c r="F32" s="23">
        <v>22304.6</v>
      </c>
      <c r="G32" s="23">
        <v>23147</v>
      </c>
      <c r="H32" s="10">
        <f t="shared" si="0"/>
        <v>1.0377679940460713</v>
      </c>
      <c r="N32" s="54"/>
    </row>
    <row r="33" spans="1:14" ht="72" customHeight="1" thickBot="1" x14ac:dyDescent="0.3">
      <c r="A33" s="16" t="s">
        <v>41</v>
      </c>
      <c r="B33" s="17">
        <v>201</v>
      </c>
      <c r="C33" s="46" t="s">
        <v>46</v>
      </c>
      <c r="D33" s="18">
        <v>7000084200</v>
      </c>
      <c r="E33" s="18"/>
      <c r="F33" s="23">
        <v>22304.6</v>
      </c>
      <c r="G33" s="23">
        <v>23147</v>
      </c>
      <c r="H33" s="10">
        <f t="shared" si="0"/>
        <v>1.0377679940460713</v>
      </c>
      <c r="N33" s="54"/>
    </row>
    <row r="34" spans="1:14" ht="27" customHeight="1" thickBot="1" x14ac:dyDescent="0.3">
      <c r="A34" s="16" t="s">
        <v>25</v>
      </c>
      <c r="B34" s="17">
        <v>201</v>
      </c>
      <c r="C34" s="46" t="s">
        <v>46</v>
      </c>
      <c r="D34" s="18">
        <v>7000084200</v>
      </c>
      <c r="E34" s="18">
        <v>500</v>
      </c>
      <c r="F34" s="15" t="e">
        <f>F35+#REF!+F41</f>
        <v>#REF!</v>
      </c>
      <c r="G34" s="23">
        <v>23147</v>
      </c>
      <c r="H34" s="10" t="e">
        <f t="shared" si="0"/>
        <v>#REF!</v>
      </c>
      <c r="N34" s="54"/>
    </row>
    <row r="35" spans="1:14" ht="36.75" customHeight="1" thickBot="1" x14ac:dyDescent="0.3">
      <c r="A35" s="16" t="s">
        <v>26</v>
      </c>
      <c r="B35" s="17">
        <v>201</v>
      </c>
      <c r="C35" s="46" t="s">
        <v>46</v>
      </c>
      <c r="D35" s="18">
        <v>7000084200</v>
      </c>
      <c r="E35" s="18">
        <v>540</v>
      </c>
      <c r="F35" s="23" t="e">
        <f>#REF!</f>
        <v>#REF!</v>
      </c>
      <c r="G35" s="23">
        <v>23147</v>
      </c>
      <c r="H35" s="10" t="e">
        <f t="shared" si="0"/>
        <v>#REF!</v>
      </c>
      <c r="N35" s="54"/>
    </row>
    <row r="36" spans="1:14" ht="26.25" customHeight="1" thickBot="1" x14ac:dyDescent="0.3">
      <c r="A36" s="61" t="s">
        <v>109</v>
      </c>
      <c r="B36" s="32">
        <v>201</v>
      </c>
      <c r="C36" s="62" t="s">
        <v>113</v>
      </c>
      <c r="D36" s="60"/>
      <c r="E36" s="60"/>
      <c r="F36" s="24"/>
      <c r="G36" s="24">
        <v>325500</v>
      </c>
      <c r="H36" s="10"/>
      <c r="N36" s="54"/>
    </row>
    <row r="37" spans="1:14" ht="36.75" customHeight="1" thickBot="1" x14ac:dyDescent="0.3">
      <c r="A37" s="27" t="s">
        <v>40</v>
      </c>
      <c r="B37" s="28">
        <v>201</v>
      </c>
      <c r="C37" s="63" t="s">
        <v>113</v>
      </c>
      <c r="D37" s="29">
        <v>7000080040</v>
      </c>
      <c r="E37" s="29"/>
      <c r="F37" s="24"/>
      <c r="G37" s="24">
        <v>325500</v>
      </c>
      <c r="H37" s="10"/>
      <c r="N37" s="54"/>
    </row>
    <row r="38" spans="1:14" ht="28.5" customHeight="1" thickBot="1" x14ac:dyDescent="0.3">
      <c r="A38" s="27" t="s">
        <v>110</v>
      </c>
      <c r="B38" s="28">
        <v>201</v>
      </c>
      <c r="C38" s="63" t="s">
        <v>113</v>
      </c>
      <c r="D38" s="29">
        <v>7000080040</v>
      </c>
      <c r="E38" s="29">
        <v>800</v>
      </c>
      <c r="F38" s="24"/>
      <c r="G38" s="24">
        <v>325500</v>
      </c>
      <c r="H38" s="10"/>
      <c r="N38" s="54"/>
    </row>
    <row r="39" spans="1:14" ht="25.5" customHeight="1" thickBot="1" x14ac:dyDescent="0.3">
      <c r="A39" s="27" t="s">
        <v>111</v>
      </c>
      <c r="B39" s="28">
        <v>201</v>
      </c>
      <c r="C39" s="63" t="s">
        <v>113</v>
      </c>
      <c r="D39" s="29">
        <v>7000080040</v>
      </c>
      <c r="E39" s="29">
        <v>880</v>
      </c>
      <c r="F39" s="24"/>
      <c r="G39" s="24">
        <v>325500</v>
      </c>
      <c r="H39" s="10"/>
      <c r="N39" s="54"/>
    </row>
    <row r="40" spans="1:14" ht="26.25" customHeight="1" thickBot="1" x14ac:dyDescent="0.3">
      <c r="A40" s="20" t="s">
        <v>10</v>
      </c>
      <c r="B40" s="21">
        <v>201</v>
      </c>
      <c r="C40" s="47" t="s">
        <v>47</v>
      </c>
      <c r="D40" s="22"/>
      <c r="E40" s="19"/>
      <c r="F40" s="23">
        <v>9000</v>
      </c>
      <c r="G40" s="23">
        <v>11000</v>
      </c>
      <c r="H40" s="10">
        <f t="shared" si="0"/>
        <v>1.2222222222222223</v>
      </c>
      <c r="N40" s="54"/>
    </row>
    <row r="41" spans="1:14" ht="21.75" customHeight="1" thickBot="1" x14ac:dyDescent="0.3">
      <c r="A41" s="16" t="s">
        <v>9</v>
      </c>
      <c r="B41" s="17">
        <v>201</v>
      </c>
      <c r="C41" s="46" t="s">
        <v>47</v>
      </c>
      <c r="D41" s="18">
        <v>2041181410</v>
      </c>
      <c r="E41" s="19"/>
      <c r="F41" s="23">
        <v>200</v>
      </c>
      <c r="G41" s="23">
        <v>11000</v>
      </c>
      <c r="H41" s="10">
        <f t="shared" si="0"/>
        <v>55</v>
      </c>
      <c r="N41" s="54"/>
    </row>
    <row r="42" spans="1:14" ht="24" customHeight="1" thickBot="1" x14ac:dyDescent="0.3">
      <c r="A42" s="16" t="s">
        <v>7</v>
      </c>
      <c r="B42" s="17">
        <v>201</v>
      </c>
      <c r="C42" s="46" t="s">
        <v>47</v>
      </c>
      <c r="D42" s="18">
        <v>2041181410</v>
      </c>
      <c r="E42" s="18">
        <v>800</v>
      </c>
      <c r="F42" s="23">
        <v>200</v>
      </c>
      <c r="G42" s="23">
        <v>11000</v>
      </c>
      <c r="H42" s="10">
        <f t="shared" si="0"/>
        <v>55</v>
      </c>
      <c r="N42" s="54"/>
    </row>
    <row r="43" spans="1:14" ht="30.75" customHeight="1" thickBot="1" x14ac:dyDescent="0.3">
      <c r="A43" s="16" t="s">
        <v>8</v>
      </c>
      <c r="B43" s="17">
        <v>201</v>
      </c>
      <c r="C43" s="46" t="s">
        <v>47</v>
      </c>
      <c r="D43" s="18">
        <v>2041181410</v>
      </c>
      <c r="E43" s="18">
        <v>850</v>
      </c>
      <c r="F43" s="31">
        <v>200</v>
      </c>
      <c r="G43" s="23">
        <v>11000</v>
      </c>
      <c r="H43" s="10">
        <f t="shared" si="0"/>
        <v>55</v>
      </c>
      <c r="N43" s="54"/>
    </row>
    <row r="44" spans="1:14" ht="22.5" customHeight="1" thickBot="1" x14ac:dyDescent="0.3">
      <c r="A44" s="16" t="s">
        <v>11</v>
      </c>
      <c r="B44" s="17">
        <v>201</v>
      </c>
      <c r="C44" s="46" t="s">
        <v>48</v>
      </c>
      <c r="D44" s="18"/>
      <c r="E44" s="19"/>
      <c r="F44" s="23">
        <f>F45</f>
        <v>178820.24</v>
      </c>
      <c r="G44" s="23">
        <v>345446</v>
      </c>
      <c r="H44" s="10">
        <f t="shared" si="0"/>
        <v>1.9318059297985508</v>
      </c>
      <c r="N44" s="54"/>
    </row>
    <row r="45" spans="1:14" ht="27" customHeight="1" thickBot="1" x14ac:dyDescent="0.3">
      <c r="A45" s="20" t="s">
        <v>12</v>
      </c>
      <c r="B45" s="17">
        <v>201</v>
      </c>
      <c r="C45" s="46" t="s">
        <v>49</v>
      </c>
      <c r="D45" s="18"/>
      <c r="E45" s="19"/>
      <c r="F45" s="23">
        <v>178820.24</v>
      </c>
      <c r="G45" s="23">
        <v>345446</v>
      </c>
      <c r="H45" s="10">
        <f t="shared" si="0"/>
        <v>1.9318059297985508</v>
      </c>
      <c r="N45" s="54"/>
    </row>
    <row r="46" spans="1:14" ht="42" customHeight="1" thickBot="1" x14ac:dyDescent="0.3">
      <c r="A46" s="16" t="s">
        <v>78</v>
      </c>
      <c r="B46" s="17">
        <v>201</v>
      </c>
      <c r="C46" s="46" t="s">
        <v>49</v>
      </c>
      <c r="D46" s="18">
        <v>2041251180</v>
      </c>
      <c r="E46" s="19"/>
      <c r="F46" s="23">
        <f>F47</f>
        <v>3086.13</v>
      </c>
      <c r="G46" s="23">
        <v>345446</v>
      </c>
      <c r="H46" s="10">
        <f t="shared" si="0"/>
        <v>111.93501245896964</v>
      </c>
      <c r="N46" s="54"/>
    </row>
    <row r="47" spans="1:14" ht="43.5" customHeight="1" thickBot="1" x14ac:dyDescent="0.3">
      <c r="A47" s="16" t="s">
        <v>3</v>
      </c>
      <c r="B47" s="17">
        <v>201</v>
      </c>
      <c r="C47" s="46" t="s">
        <v>49</v>
      </c>
      <c r="D47" s="18">
        <v>2041251180</v>
      </c>
      <c r="E47" s="18">
        <v>100</v>
      </c>
      <c r="F47" s="23">
        <v>3086.13</v>
      </c>
      <c r="G47" s="23">
        <v>316901.03000000003</v>
      </c>
      <c r="H47" s="10">
        <f t="shared" si="0"/>
        <v>102.68557384167227</v>
      </c>
      <c r="N47" s="54"/>
    </row>
    <row r="48" spans="1:14" ht="24" customHeight="1" thickBot="1" x14ac:dyDescent="0.3">
      <c r="A48" s="16" t="s">
        <v>4</v>
      </c>
      <c r="B48" s="17">
        <v>201</v>
      </c>
      <c r="C48" s="46" t="s">
        <v>49</v>
      </c>
      <c r="D48" s="18">
        <v>2041251180</v>
      </c>
      <c r="E48" s="18">
        <v>120</v>
      </c>
      <c r="F48" s="15">
        <f>F53+F56</f>
        <v>1509502.57</v>
      </c>
      <c r="G48" s="23">
        <v>316901.03000000003</v>
      </c>
      <c r="H48" s="10">
        <f t="shared" si="0"/>
        <v>0.20993739016953117</v>
      </c>
      <c r="N48" s="54"/>
    </row>
    <row r="49" spans="1:14" ht="18.75" customHeight="1" thickBot="1" x14ac:dyDescent="0.3">
      <c r="A49" s="16" t="s">
        <v>5</v>
      </c>
      <c r="B49" s="17">
        <v>201</v>
      </c>
      <c r="C49" s="46" t="s">
        <v>49</v>
      </c>
      <c r="D49" s="18">
        <v>2041251180</v>
      </c>
      <c r="E49" s="18">
        <v>200</v>
      </c>
      <c r="F49" s="23">
        <f>F53</f>
        <v>1509502.57</v>
      </c>
      <c r="G49" s="23">
        <v>28544.97</v>
      </c>
      <c r="H49" s="10">
        <f t="shared" si="0"/>
        <v>1.8910183107538531E-2</v>
      </c>
      <c r="N49" s="54"/>
    </row>
    <row r="50" spans="1:14" ht="37.5" customHeight="1" thickBot="1" x14ac:dyDescent="0.3">
      <c r="A50" s="16" t="s">
        <v>6</v>
      </c>
      <c r="B50" s="17">
        <v>201</v>
      </c>
      <c r="C50" s="46" t="s">
        <v>49</v>
      </c>
      <c r="D50" s="18">
        <v>2041251180</v>
      </c>
      <c r="E50" s="18">
        <v>240</v>
      </c>
      <c r="F50" s="23"/>
      <c r="G50" s="23">
        <v>28544.97</v>
      </c>
      <c r="H50" s="10"/>
      <c r="N50" s="54"/>
    </row>
    <row r="51" spans="1:14" ht="22.5" customHeight="1" thickBot="1" x14ac:dyDescent="0.3">
      <c r="A51" s="16" t="s">
        <v>13</v>
      </c>
      <c r="B51" s="17">
        <v>201</v>
      </c>
      <c r="C51" s="46" t="s">
        <v>50</v>
      </c>
      <c r="D51" s="18"/>
      <c r="E51" s="19"/>
      <c r="F51" s="23"/>
      <c r="G51" s="23">
        <v>1546000</v>
      </c>
      <c r="H51" s="10"/>
      <c r="N51" s="54"/>
    </row>
    <row r="52" spans="1:14" ht="20.25" customHeight="1" thickBot="1" x14ac:dyDescent="0.3">
      <c r="A52" s="20" t="s">
        <v>14</v>
      </c>
      <c r="B52" s="21">
        <v>201</v>
      </c>
      <c r="C52" s="47" t="s">
        <v>51</v>
      </c>
      <c r="D52" s="22"/>
      <c r="E52" s="19"/>
      <c r="F52" s="23"/>
      <c r="G52" s="23">
        <v>1516000</v>
      </c>
      <c r="H52" s="10"/>
      <c r="N52" s="54"/>
    </row>
    <row r="53" spans="1:14" ht="89.25" customHeight="1" thickBot="1" x14ac:dyDescent="0.3">
      <c r="A53" s="16" t="s">
        <v>79</v>
      </c>
      <c r="B53" s="17">
        <v>201</v>
      </c>
      <c r="C53" s="46" t="s">
        <v>51</v>
      </c>
      <c r="D53" s="18">
        <v>2041584240</v>
      </c>
      <c r="E53" s="19"/>
      <c r="F53" s="23">
        <f>F54</f>
        <v>1509502.57</v>
      </c>
      <c r="G53" s="23">
        <v>1516000</v>
      </c>
      <c r="H53" s="10">
        <f t="shared" si="0"/>
        <v>1.0043043517309149</v>
      </c>
      <c r="N53" s="54"/>
    </row>
    <row r="54" spans="1:14" ht="18.75" customHeight="1" thickBot="1" x14ac:dyDescent="0.3">
      <c r="A54" s="16" t="s">
        <v>25</v>
      </c>
      <c r="B54" s="17">
        <v>201</v>
      </c>
      <c r="C54" s="46" t="s">
        <v>51</v>
      </c>
      <c r="D54" s="18">
        <v>2041584240</v>
      </c>
      <c r="E54" s="18">
        <v>500</v>
      </c>
      <c r="F54" s="23">
        <f>F55</f>
        <v>1509502.57</v>
      </c>
      <c r="G54" s="23">
        <v>1516000</v>
      </c>
      <c r="H54" s="10">
        <f t="shared" si="0"/>
        <v>1.0043043517309149</v>
      </c>
      <c r="N54" s="54"/>
    </row>
    <row r="55" spans="1:14" ht="21" customHeight="1" thickBot="1" x14ac:dyDescent="0.3">
      <c r="A55" s="16" t="s">
        <v>26</v>
      </c>
      <c r="B55" s="17">
        <v>201</v>
      </c>
      <c r="C55" s="46" t="s">
        <v>51</v>
      </c>
      <c r="D55" s="18">
        <v>2041584240</v>
      </c>
      <c r="E55" s="18">
        <v>540</v>
      </c>
      <c r="F55" s="23">
        <f>1453750+47415.57+8337</f>
        <v>1509502.57</v>
      </c>
      <c r="G55" s="23">
        <v>1516000</v>
      </c>
      <c r="H55" s="10">
        <f t="shared" si="0"/>
        <v>1.0043043517309149</v>
      </c>
      <c r="N55" s="54"/>
    </row>
    <row r="56" spans="1:14" ht="23.25" customHeight="1" thickBot="1" x14ac:dyDescent="0.3">
      <c r="A56" s="20" t="s">
        <v>15</v>
      </c>
      <c r="B56" s="17">
        <v>201</v>
      </c>
      <c r="C56" s="46" t="s">
        <v>52</v>
      </c>
      <c r="D56" s="18"/>
      <c r="E56" s="18"/>
      <c r="F56" s="23">
        <v>0</v>
      </c>
      <c r="G56" s="23">
        <v>30000</v>
      </c>
      <c r="H56" s="10" t="e">
        <f t="shared" si="0"/>
        <v>#DIV/0!</v>
      </c>
      <c r="N56" s="54"/>
    </row>
    <row r="57" spans="1:14" ht="19.5" customHeight="1" thickBot="1" x14ac:dyDescent="0.3">
      <c r="A57" s="16" t="s">
        <v>70</v>
      </c>
      <c r="B57" s="17">
        <v>201</v>
      </c>
      <c r="C57" s="46" t="s">
        <v>52</v>
      </c>
      <c r="D57" s="18">
        <v>2041480910</v>
      </c>
      <c r="E57" s="18"/>
      <c r="F57" s="23">
        <v>0</v>
      </c>
      <c r="G57" s="23">
        <v>30000</v>
      </c>
      <c r="H57" s="10" t="e">
        <f t="shared" si="0"/>
        <v>#DIV/0!</v>
      </c>
      <c r="N57" s="54"/>
    </row>
    <row r="58" spans="1:14" ht="18.75" customHeight="1" thickBot="1" x14ac:dyDescent="0.3">
      <c r="A58" s="16" t="s">
        <v>5</v>
      </c>
      <c r="B58" s="17">
        <v>201</v>
      </c>
      <c r="C58" s="46" t="s">
        <v>52</v>
      </c>
      <c r="D58" s="18">
        <v>2041480910</v>
      </c>
      <c r="E58" s="18">
        <v>240</v>
      </c>
      <c r="F58" s="23">
        <f>F59</f>
        <v>0</v>
      </c>
      <c r="G58" s="23">
        <v>30000</v>
      </c>
      <c r="H58" s="10" t="e">
        <f t="shared" si="0"/>
        <v>#DIV/0!</v>
      </c>
      <c r="N58" s="54"/>
    </row>
    <row r="59" spans="1:14" ht="35.25" customHeight="1" thickBot="1" x14ac:dyDescent="0.3">
      <c r="A59" s="16" t="s">
        <v>6</v>
      </c>
      <c r="B59" s="17">
        <v>201</v>
      </c>
      <c r="C59" s="46" t="s">
        <v>52</v>
      </c>
      <c r="D59" s="18">
        <v>2041480910</v>
      </c>
      <c r="E59" s="18">
        <v>244</v>
      </c>
      <c r="F59" s="23">
        <v>0</v>
      </c>
      <c r="G59" s="23">
        <v>30000</v>
      </c>
      <c r="H59" s="10" t="e">
        <f t="shared" si="0"/>
        <v>#DIV/0!</v>
      </c>
      <c r="N59" s="54"/>
    </row>
    <row r="60" spans="1:14" ht="34.5" hidden="1" customHeight="1" thickBot="1" x14ac:dyDescent="0.3">
      <c r="A60" s="16" t="s">
        <v>68</v>
      </c>
      <c r="B60" s="17">
        <v>201</v>
      </c>
      <c r="C60" s="46" t="s">
        <v>52</v>
      </c>
      <c r="D60" s="18">
        <v>2041483310</v>
      </c>
      <c r="E60" s="18"/>
      <c r="F60" s="32" t="s">
        <v>67</v>
      </c>
      <c r="G60" s="23"/>
      <c r="H60" s="10"/>
      <c r="N60" s="54"/>
    </row>
    <row r="61" spans="1:14" ht="41.25" hidden="1" customHeight="1" thickBot="1" x14ac:dyDescent="0.3">
      <c r="A61" s="16" t="s">
        <v>5</v>
      </c>
      <c r="B61" s="17">
        <v>201</v>
      </c>
      <c r="C61" s="46" t="s">
        <v>52</v>
      </c>
      <c r="D61" s="18">
        <v>2041483310</v>
      </c>
      <c r="E61" s="18">
        <v>240</v>
      </c>
      <c r="F61" s="17" t="s">
        <v>69</v>
      </c>
      <c r="G61" s="23"/>
      <c r="H61" s="10"/>
      <c r="N61" s="54"/>
    </row>
    <row r="62" spans="1:14" ht="54" hidden="1" customHeight="1" thickBot="1" x14ac:dyDescent="0.3">
      <c r="A62" s="16" t="s">
        <v>6</v>
      </c>
      <c r="B62" s="17">
        <v>201</v>
      </c>
      <c r="C62" s="46" t="s">
        <v>52</v>
      </c>
      <c r="D62" s="18">
        <v>2041483310</v>
      </c>
      <c r="E62" s="18">
        <v>244</v>
      </c>
      <c r="F62" s="17" t="s">
        <v>69</v>
      </c>
      <c r="G62" s="23"/>
      <c r="H62" s="10"/>
      <c r="N62" s="54"/>
    </row>
    <row r="63" spans="1:14" ht="22.5" customHeight="1" thickBot="1" x14ac:dyDescent="0.3">
      <c r="A63" s="16" t="s">
        <v>16</v>
      </c>
      <c r="B63" s="17">
        <v>201</v>
      </c>
      <c r="C63" s="46" t="s">
        <v>53</v>
      </c>
      <c r="D63" s="18"/>
      <c r="E63" s="19"/>
      <c r="F63" s="17" t="s">
        <v>69</v>
      </c>
      <c r="G63" s="23">
        <v>6627442.8200000003</v>
      </c>
      <c r="H63" s="10"/>
      <c r="N63" s="54"/>
    </row>
    <row r="64" spans="1:14" ht="25.5" customHeight="1" thickBot="1" x14ac:dyDescent="0.3">
      <c r="A64" s="20" t="s">
        <v>17</v>
      </c>
      <c r="B64" s="21">
        <v>201</v>
      </c>
      <c r="C64" s="47" t="s">
        <v>54</v>
      </c>
      <c r="D64" s="22"/>
      <c r="E64" s="19"/>
      <c r="F64" s="17" t="s">
        <v>71</v>
      </c>
      <c r="G64" s="23">
        <v>409823.23</v>
      </c>
      <c r="H64" s="10"/>
      <c r="N64" s="54"/>
    </row>
    <row r="65" spans="1:14" ht="48.75" customHeight="1" thickBot="1" x14ac:dyDescent="0.3">
      <c r="A65" s="16" t="s">
        <v>18</v>
      </c>
      <c r="B65" s="17">
        <v>201</v>
      </c>
      <c r="C65" s="46" t="s">
        <v>54</v>
      </c>
      <c r="D65" s="18">
        <v>2041681830</v>
      </c>
      <c r="E65" s="19"/>
      <c r="F65" s="17" t="s">
        <v>71</v>
      </c>
      <c r="G65" s="23">
        <v>409823.23</v>
      </c>
      <c r="H65" s="10"/>
      <c r="N65" s="54"/>
    </row>
    <row r="66" spans="1:14" ht="25.5" customHeight="1" thickBot="1" x14ac:dyDescent="0.3">
      <c r="A66" s="16" t="s">
        <v>5</v>
      </c>
      <c r="B66" s="17">
        <v>201</v>
      </c>
      <c r="C66" s="46" t="s">
        <v>54</v>
      </c>
      <c r="D66" s="18">
        <v>2041681830</v>
      </c>
      <c r="E66" s="18">
        <v>200</v>
      </c>
      <c r="F66" s="17" t="s">
        <v>71</v>
      </c>
      <c r="G66" s="23">
        <v>403218.86</v>
      </c>
      <c r="H66" s="10"/>
      <c r="N66" s="54"/>
    </row>
    <row r="67" spans="1:14" ht="33.75" customHeight="1" thickBot="1" x14ac:dyDescent="0.3">
      <c r="A67" s="16" t="s">
        <v>6</v>
      </c>
      <c r="B67" s="17">
        <v>201</v>
      </c>
      <c r="C67" s="46" t="s">
        <v>54</v>
      </c>
      <c r="D67" s="18">
        <v>2041681830</v>
      </c>
      <c r="E67" s="18">
        <v>240</v>
      </c>
      <c r="F67" s="15">
        <v>5607197.6200000001</v>
      </c>
      <c r="G67" s="23">
        <v>403218.86</v>
      </c>
      <c r="H67" s="10">
        <f t="shared" si="0"/>
        <v>7.1910941494514324E-2</v>
      </c>
      <c r="N67" s="54"/>
    </row>
    <row r="68" spans="1:14" ht="16.5" thickBot="1" x14ac:dyDescent="0.3">
      <c r="A68" s="33" t="s">
        <v>7</v>
      </c>
      <c r="B68" s="17">
        <v>201</v>
      </c>
      <c r="C68" s="46" t="s">
        <v>54</v>
      </c>
      <c r="D68" s="18">
        <v>2041681830</v>
      </c>
      <c r="E68" s="18">
        <v>800</v>
      </c>
      <c r="F68" s="15">
        <f>F74</f>
        <v>343207.36</v>
      </c>
      <c r="G68" s="23">
        <v>6604.37</v>
      </c>
      <c r="H68" s="10">
        <f t="shared" si="0"/>
        <v>1.9243089658683311E-2</v>
      </c>
      <c r="N68" s="54"/>
    </row>
    <row r="69" spans="1:14" ht="15" customHeight="1" thickBot="1" x14ac:dyDescent="0.3">
      <c r="A69" s="33" t="s">
        <v>61</v>
      </c>
      <c r="B69" s="17">
        <v>201</v>
      </c>
      <c r="C69" s="46" t="s">
        <v>54</v>
      </c>
      <c r="D69" s="18">
        <v>2041681830</v>
      </c>
      <c r="E69" s="18">
        <v>830</v>
      </c>
      <c r="F69" s="13" t="s">
        <v>72</v>
      </c>
      <c r="G69" s="23">
        <v>6604.37</v>
      </c>
      <c r="H69" s="10"/>
      <c r="N69" s="54"/>
    </row>
    <row r="70" spans="1:14" ht="20.25" hidden="1" customHeight="1" thickBot="1" x14ac:dyDescent="0.3">
      <c r="A70" s="27" t="s">
        <v>77</v>
      </c>
      <c r="B70" s="28">
        <v>201</v>
      </c>
      <c r="C70" s="46" t="s">
        <v>54</v>
      </c>
      <c r="D70" s="29">
        <v>7000083030</v>
      </c>
      <c r="E70" s="29"/>
      <c r="F70" s="17" t="s">
        <v>72</v>
      </c>
      <c r="G70" s="23"/>
      <c r="H70" s="10"/>
      <c r="N70" s="54"/>
    </row>
    <row r="71" spans="1:14" ht="20.25" hidden="1" customHeight="1" thickBot="1" x14ac:dyDescent="0.3">
      <c r="A71" s="27" t="s">
        <v>5</v>
      </c>
      <c r="B71" s="28">
        <v>201</v>
      </c>
      <c r="C71" s="46" t="s">
        <v>54</v>
      </c>
      <c r="D71" s="29">
        <v>7000083030</v>
      </c>
      <c r="E71" s="29">
        <v>200</v>
      </c>
      <c r="F71" s="17" t="s">
        <v>72</v>
      </c>
      <c r="G71" s="23"/>
      <c r="H71" s="10"/>
      <c r="N71" s="54"/>
    </row>
    <row r="72" spans="1:14" ht="29.25" hidden="1" customHeight="1" thickBot="1" x14ac:dyDescent="0.3">
      <c r="A72" s="27" t="s">
        <v>6</v>
      </c>
      <c r="B72" s="28">
        <v>201</v>
      </c>
      <c r="C72" s="46" t="s">
        <v>54</v>
      </c>
      <c r="D72" s="29">
        <v>7000083030</v>
      </c>
      <c r="E72" s="29">
        <v>240</v>
      </c>
      <c r="F72" s="17" t="s">
        <v>73</v>
      </c>
      <c r="G72" s="23"/>
      <c r="H72" s="10"/>
      <c r="N72" s="54"/>
    </row>
    <row r="73" spans="1:14" ht="66.75" hidden="1" customHeight="1" thickBot="1" x14ac:dyDescent="0.3">
      <c r="A73" s="16" t="s">
        <v>80</v>
      </c>
      <c r="B73" s="17">
        <v>201</v>
      </c>
      <c r="C73" s="46" t="s">
        <v>54</v>
      </c>
      <c r="D73" s="18" t="s">
        <v>81</v>
      </c>
      <c r="E73" s="18"/>
      <c r="F73" s="17" t="s">
        <v>73</v>
      </c>
      <c r="G73" s="23"/>
      <c r="H73" s="10"/>
      <c r="N73" s="54"/>
    </row>
    <row r="74" spans="1:14" ht="32.25" hidden="1" customHeight="1" thickBot="1" x14ac:dyDescent="0.3">
      <c r="A74" s="16" t="s">
        <v>7</v>
      </c>
      <c r="B74" s="17">
        <v>201</v>
      </c>
      <c r="C74" s="46" t="s">
        <v>54</v>
      </c>
      <c r="D74" s="18" t="s">
        <v>81</v>
      </c>
      <c r="E74" s="18">
        <v>800</v>
      </c>
      <c r="F74" s="23">
        <f>F75</f>
        <v>343207.36</v>
      </c>
      <c r="G74" s="23"/>
      <c r="H74" s="10">
        <f t="shared" si="0"/>
        <v>0</v>
      </c>
      <c r="N74" s="54"/>
    </row>
    <row r="75" spans="1:14" ht="24" hidden="1" customHeight="1" thickBot="1" x14ac:dyDescent="0.3">
      <c r="A75" s="16" t="s">
        <v>8</v>
      </c>
      <c r="B75" s="17">
        <v>201</v>
      </c>
      <c r="C75" s="46" t="s">
        <v>54</v>
      </c>
      <c r="D75" s="18" t="s">
        <v>81</v>
      </c>
      <c r="E75" s="18">
        <v>850</v>
      </c>
      <c r="F75" s="23">
        <f>F76</f>
        <v>343207.36</v>
      </c>
      <c r="G75" s="23"/>
      <c r="H75" s="10">
        <f t="shared" si="0"/>
        <v>0</v>
      </c>
      <c r="N75" s="54"/>
    </row>
    <row r="76" spans="1:14" ht="56.25" hidden="1" customHeight="1" thickBot="1" x14ac:dyDescent="0.3">
      <c r="A76" s="16" t="s">
        <v>82</v>
      </c>
      <c r="B76" s="17">
        <v>201</v>
      </c>
      <c r="C76" s="46" t="s">
        <v>54</v>
      </c>
      <c r="D76" s="18" t="s">
        <v>83</v>
      </c>
      <c r="E76" s="18"/>
      <c r="F76" s="23">
        <f>247250-14042.64-45000-45000+200000</f>
        <v>343207.36</v>
      </c>
      <c r="G76" s="23"/>
      <c r="H76" s="10">
        <f t="shared" si="0"/>
        <v>0</v>
      </c>
      <c r="N76" s="54"/>
    </row>
    <row r="77" spans="1:14" ht="29.25" hidden="1" customHeight="1" thickBot="1" x14ac:dyDescent="0.3">
      <c r="A77" s="16" t="s">
        <v>7</v>
      </c>
      <c r="B77" s="17">
        <v>201</v>
      </c>
      <c r="C77" s="46" t="s">
        <v>54</v>
      </c>
      <c r="D77" s="18" t="s">
        <v>83</v>
      </c>
      <c r="E77" s="18">
        <v>800</v>
      </c>
      <c r="F77" s="34" t="s">
        <v>62</v>
      </c>
      <c r="G77" s="23"/>
      <c r="H77" s="10"/>
      <c r="N77" s="54"/>
    </row>
    <row r="78" spans="1:14" ht="20.25" hidden="1" customHeight="1" thickBot="1" x14ac:dyDescent="0.3">
      <c r="A78" s="16" t="s">
        <v>8</v>
      </c>
      <c r="B78" s="17">
        <v>201</v>
      </c>
      <c r="C78" s="46" t="s">
        <v>54</v>
      </c>
      <c r="D78" s="18" t="s">
        <v>83</v>
      </c>
      <c r="E78" s="18">
        <v>850</v>
      </c>
      <c r="F78" s="34" t="s">
        <v>62</v>
      </c>
      <c r="G78" s="23"/>
      <c r="H78" s="10"/>
      <c r="N78" s="54"/>
    </row>
    <row r="79" spans="1:14" ht="60" hidden="1" customHeight="1" thickBot="1" x14ac:dyDescent="0.3">
      <c r="A79" s="16" t="s">
        <v>84</v>
      </c>
      <c r="B79" s="17">
        <v>201</v>
      </c>
      <c r="C79" s="46" t="s">
        <v>54</v>
      </c>
      <c r="D79" s="18" t="s">
        <v>85</v>
      </c>
      <c r="E79" s="18"/>
      <c r="F79" s="35" t="s">
        <v>62</v>
      </c>
      <c r="G79" s="23"/>
      <c r="H79" s="10"/>
      <c r="N79" s="54"/>
    </row>
    <row r="80" spans="1:14" ht="28.5" hidden="1" customHeight="1" thickBot="1" x14ac:dyDescent="0.3">
      <c r="A80" s="16" t="s">
        <v>7</v>
      </c>
      <c r="B80" s="17">
        <v>201</v>
      </c>
      <c r="C80" s="46" t="s">
        <v>54</v>
      </c>
      <c r="D80" s="18" t="s">
        <v>85</v>
      </c>
      <c r="E80" s="18">
        <v>800</v>
      </c>
      <c r="F80" s="35" t="s">
        <v>63</v>
      </c>
      <c r="G80" s="23"/>
      <c r="H80" s="10"/>
      <c r="N80" s="54"/>
    </row>
    <row r="81" spans="1:14" ht="27" hidden="1" customHeight="1" thickBot="1" x14ac:dyDescent="0.3">
      <c r="A81" s="16" t="s">
        <v>8</v>
      </c>
      <c r="B81" s="17">
        <v>201</v>
      </c>
      <c r="C81" s="46" t="s">
        <v>54</v>
      </c>
      <c r="D81" s="18" t="s">
        <v>85</v>
      </c>
      <c r="E81" s="18">
        <v>850</v>
      </c>
      <c r="F81" s="74" t="s">
        <v>63</v>
      </c>
      <c r="G81" s="23"/>
      <c r="H81" s="10"/>
      <c r="I81" s="11"/>
      <c r="N81" s="54"/>
    </row>
    <row r="82" spans="1:14" ht="28.5" hidden="1" customHeight="1" thickBot="1" x14ac:dyDescent="0.3">
      <c r="A82" s="16" t="s">
        <v>86</v>
      </c>
      <c r="B82" s="17">
        <v>201</v>
      </c>
      <c r="C82" s="46" t="s">
        <v>54</v>
      </c>
      <c r="D82" s="18">
        <v>2041681750</v>
      </c>
      <c r="E82" s="19"/>
      <c r="F82" s="74"/>
      <c r="G82" s="36"/>
      <c r="H82" s="10"/>
      <c r="N82" s="54"/>
    </row>
    <row r="83" spans="1:14" ht="27" hidden="1" customHeight="1" thickBot="1" x14ac:dyDescent="0.3">
      <c r="A83" s="16" t="s">
        <v>5</v>
      </c>
      <c r="B83" s="17">
        <v>201</v>
      </c>
      <c r="C83" s="46" t="s">
        <v>54</v>
      </c>
      <c r="D83" s="18">
        <v>2041681750</v>
      </c>
      <c r="E83" s="18">
        <v>240</v>
      </c>
      <c r="F83" s="37" t="s">
        <v>63</v>
      </c>
      <c r="G83" s="36"/>
      <c r="H83" s="10"/>
      <c r="N83" s="54"/>
    </row>
    <row r="84" spans="1:14" ht="42.75" hidden="1" customHeight="1" thickBot="1" x14ac:dyDescent="0.3">
      <c r="A84" s="16" t="s">
        <v>6</v>
      </c>
      <c r="B84" s="17">
        <v>201</v>
      </c>
      <c r="C84" s="46" t="s">
        <v>54</v>
      </c>
      <c r="D84" s="18">
        <v>2041681750</v>
      </c>
      <c r="E84" s="18">
        <v>244</v>
      </c>
      <c r="F84" s="38"/>
      <c r="G84" s="36"/>
      <c r="H84" s="10"/>
      <c r="N84" s="54"/>
    </row>
    <row r="85" spans="1:14" ht="22.5" customHeight="1" thickBot="1" x14ac:dyDescent="0.3">
      <c r="A85" s="20" t="s">
        <v>87</v>
      </c>
      <c r="B85" s="21">
        <v>201</v>
      </c>
      <c r="C85" s="47" t="s">
        <v>97</v>
      </c>
      <c r="D85" s="18"/>
      <c r="E85" s="22"/>
      <c r="F85" s="38"/>
      <c r="G85" s="39">
        <v>401395.58</v>
      </c>
      <c r="H85" s="10"/>
      <c r="N85" s="54"/>
    </row>
    <row r="86" spans="1:14" ht="87" customHeight="1" thickBot="1" x14ac:dyDescent="0.3">
      <c r="A86" s="16" t="s">
        <v>88</v>
      </c>
      <c r="B86" s="17">
        <v>201</v>
      </c>
      <c r="C86" s="46" t="s">
        <v>97</v>
      </c>
      <c r="D86" s="18">
        <v>2041684370</v>
      </c>
      <c r="E86" s="18"/>
      <c r="F86" s="38"/>
      <c r="G86" s="39">
        <v>360000</v>
      </c>
      <c r="H86" s="10"/>
      <c r="N86" s="54"/>
    </row>
    <row r="87" spans="1:14" ht="21.75" customHeight="1" thickBot="1" x14ac:dyDescent="0.3">
      <c r="A87" s="16" t="s">
        <v>25</v>
      </c>
      <c r="B87" s="17">
        <v>201</v>
      </c>
      <c r="C87" s="46" t="s">
        <v>97</v>
      </c>
      <c r="D87" s="18">
        <v>2041684370</v>
      </c>
      <c r="E87" s="18">
        <v>500</v>
      </c>
      <c r="F87" s="15">
        <v>5077291.8499999996</v>
      </c>
      <c r="G87" s="39">
        <v>360000</v>
      </c>
      <c r="H87" s="10">
        <f t="shared" si="0"/>
        <v>7.0903940650959438E-2</v>
      </c>
      <c r="N87" s="54"/>
    </row>
    <row r="88" spans="1:14" ht="24.75" customHeight="1" thickBot="1" x14ac:dyDescent="0.3">
      <c r="A88" s="16" t="s">
        <v>26</v>
      </c>
      <c r="B88" s="17">
        <v>201</v>
      </c>
      <c r="C88" s="46" t="s">
        <v>97</v>
      </c>
      <c r="D88" s="18">
        <v>2041684370</v>
      </c>
      <c r="E88" s="18">
        <v>540</v>
      </c>
      <c r="F88" s="23">
        <v>3379744.29</v>
      </c>
      <c r="G88" s="39">
        <v>360000</v>
      </c>
      <c r="H88" s="10">
        <f t="shared" si="0"/>
        <v>0.10651693415539434</v>
      </c>
      <c r="N88" s="54"/>
    </row>
    <row r="89" spans="1:14" ht="64.5" customHeight="1" thickBot="1" x14ac:dyDescent="0.3">
      <c r="A89" s="33" t="s">
        <v>89</v>
      </c>
      <c r="B89" s="40">
        <v>201</v>
      </c>
      <c r="C89" s="46" t="s">
        <v>97</v>
      </c>
      <c r="D89" s="41">
        <v>2041684360</v>
      </c>
      <c r="E89" s="41"/>
      <c r="F89" s="23">
        <v>3379744.29</v>
      </c>
      <c r="G89" s="23">
        <v>41395.58</v>
      </c>
      <c r="H89" s="10">
        <f>G89/F89</f>
        <v>1.2248139636623219E-2</v>
      </c>
      <c r="N89" s="54"/>
    </row>
    <row r="90" spans="1:14" ht="29.25" customHeight="1" thickBot="1" x14ac:dyDescent="0.3">
      <c r="A90" s="33" t="s">
        <v>25</v>
      </c>
      <c r="B90" s="40">
        <v>201</v>
      </c>
      <c r="C90" s="46" t="s">
        <v>97</v>
      </c>
      <c r="D90" s="41">
        <v>2041684360</v>
      </c>
      <c r="E90" s="41">
        <v>500</v>
      </c>
      <c r="F90" s="23">
        <v>3379744.29</v>
      </c>
      <c r="G90" s="23">
        <v>41395.58</v>
      </c>
      <c r="H90" s="10">
        <f t="shared" si="0"/>
        <v>1.2248139636623219E-2</v>
      </c>
      <c r="N90" s="54"/>
    </row>
    <row r="91" spans="1:14" ht="23.25" customHeight="1" thickBot="1" x14ac:dyDescent="0.3">
      <c r="A91" s="33" t="s">
        <v>26</v>
      </c>
      <c r="B91" s="40">
        <v>201</v>
      </c>
      <c r="C91" s="46" t="s">
        <v>97</v>
      </c>
      <c r="D91" s="41">
        <v>2041684360</v>
      </c>
      <c r="E91" s="41">
        <v>540</v>
      </c>
      <c r="F91" s="23">
        <v>46616.160000000003</v>
      </c>
      <c r="G91" s="23">
        <v>41395.58</v>
      </c>
      <c r="H91" s="10">
        <f t="shared" ref="H91:H130" si="1">G91/F91</f>
        <v>0.88800922255286574</v>
      </c>
      <c r="N91" s="54"/>
    </row>
    <row r="92" spans="1:14" ht="24" customHeight="1" thickBot="1" x14ac:dyDescent="0.3">
      <c r="A92" s="20" t="s">
        <v>19</v>
      </c>
      <c r="B92" s="21">
        <v>201</v>
      </c>
      <c r="C92" s="47" t="s">
        <v>55</v>
      </c>
      <c r="D92" s="19"/>
      <c r="E92" s="19"/>
      <c r="F92" s="23">
        <v>46616.160000000003</v>
      </c>
      <c r="G92" s="23">
        <v>5816224.0099999998</v>
      </c>
      <c r="H92" s="10">
        <f t="shared" si="1"/>
        <v>124.76840670703034</v>
      </c>
      <c r="N92" s="54"/>
    </row>
    <row r="93" spans="1:14" ht="27" customHeight="1" thickBot="1" x14ac:dyDescent="0.3">
      <c r="A93" s="16" t="s">
        <v>90</v>
      </c>
      <c r="B93" s="17">
        <v>201</v>
      </c>
      <c r="C93" s="46" t="s">
        <v>55</v>
      </c>
      <c r="D93" s="18" t="s">
        <v>91</v>
      </c>
      <c r="E93" s="18"/>
      <c r="F93" s="23">
        <v>46616.160000000003</v>
      </c>
      <c r="G93" s="23">
        <v>2934144.53</v>
      </c>
      <c r="H93" s="10">
        <f t="shared" si="1"/>
        <v>62.9426475711427</v>
      </c>
      <c r="N93" s="54"/>
    </row>
    <row r="94" spans="1:14" ht="25.5" customHeight="1" thickBot="1" x14ac:dyDescent="0.3">
      <c r="A94" s="16" t="s">
        <v>5</v>
      </c>
      <c r="B94" s="17">
        <v>201</v>
      </c>
      <c r="C94" s="46" t="s">
        <v>55</v>
      </c>
      <c r="D94" s="18" t="s">
        <v>91</v>
      </c>
      <c r="E94" s="18">
        <v>200</v>
      </c>
      <c r="F94" s="23">
        <v>0</v>
      </c>
      <c r="G94" s="23">
        <v>2934144.53</v>
      </c>
      <c r="H94" s="10" t="e">
        <f t="shared" si="1"/>
        <v>#DIV/0!</v>
      </c>
      <c r="N94" s="54"/>
    </row>
    <row r="95" spans="1:14" ht="36" customHeight="1" thickBot="1" x14ac:dyDescent="0.3">
      <c r="A95" s="16" t="s">
        <v>6</v>
      </c>
      <c r="B95" s="17">
        <v>201</v>
      </c>
      <c r="C95" s="46" t="s">
        <v>55</v>
      </c>
      <c r="D95" s="18" t="s">
        <v>91</v>
      </c>
      <c r="E95" s="18">
        <v>240</v>
      </c>
      <c r="F95" s="23">
        <v>0</v>
      </c>
      <c r="G95" s="23">
        <v>2934144.53</v>
      </c>
      <c r="H95" s="10" t="e">
        <f t="shared" si="1"/>
        <v>#DIV/0!</v>
      </c>
      <c r="N95" s="54"/>
    </row>
    <row r="96" spans="1:14" ht="50.25" hidden="1" customHeight="1" thickBot="1" x14ac:dyDescent="0.3">
      <c r="A96" s="16" t="s">
        <v>98</v>
      </c>
      <c r="B96" s="17">
        <v>201</v>
      </c>
      <c r="C96" s="46" t="s">
        <v>55</v>
      </c>
      <c r="D96" s="18" t="s">
        <v>99</v>
      </c>
      <c r="E96" s="18"/>
      <c r="F96" s="23" t="s">
        <v>100</v>
      </c>
      <c r="G96" s="23"/>
      <c r="H96" s="10"/>
      <c r="N96" s="54"/>
    </row>
    <row r="97" spans="1:14" ht="30" hidden="1" customHeight="1" thickBot="1" x14ac:dyDescent="0.3">
      <c r="A97" s="16" t="s">
        <v>5</v>
      </c>
      <c r="B97" s="17">
        <v>201</v>
      </c>
      <c r="C97" s="46" t="s">
        <v>55</v>
      </c>
      <c r="D97" s="18" t="s">
        <v>99</v>
      </c>
      <c r="E97" s="18">
        <v>200</v>
      </c>
      <c r="F97" s="23" t="s">
        <v>100</v>
      </c>
      <c r="G97" s="23"/>
      <c r="H97" s="10"/>
      <c r="N97" s="54"/>
    </row>
    <row r="98" spans="1:14" ht="35.25" hidden="1" customHeight="1" thickBot="1" x14ac:dyDescent="0.3">
      <c r="A98" s="16" t="s">
        <v>6</v>
      </c>
      <c r="B98" s="17">
        <v>201</v>
      </c>
      <c r="C98" s="46" t="s">
        <v>55</v>
      </c>
      <c r="D98" s="18" t="s">
        <v>99</v>
      </c>
      <c r="E98" s="18">
        <v>240</v>
      </c>
      <c r="F98" s="23" t="s">
        <v>100</v>
      </c>
      <c r="G98" s="23"/>
      <c r="H98" s="10"/>
      <c r="N98" s="54"/>
    </row>
    <row r="99" spans="1:14" ht="27.75" customHeight="1" thickBot="1" x14ac:dyDescent="0.3">
      <c r="A99" s="16" t="s">
        <v>20</v>
      </c>
      <c r="B99" s="17">
        <v>201</v>
      </c>
      <c r="C99" s="46" t="s">
        <v>55</v>
      </c>
      <c r="D99" s="18">
        <v>2041681690</v>
      </c>
      <c r="E99" s="19"/>
      <c r="F99" s="23">
        <v>0</v>
      </c>
      <c r="G99" s="23">
        <v>906396.13</v>
      </c>
      <c r="H99" s="10" t="e">
        <f t="shared" si="1"/>
        <v>#DIV/0!</v>
      </c>
      <c r="N99" s="54"/>
    </row>
    <row r="100" spans="1:14" ht="26.25" customHeight="1" thickBot="1" x14ac:dyDescent="0.3">
      <c r="A100" s="16" t="s">
        <v>5</v>
      </c>
      <c r="B100" s="17">
        <v>201</v>
      </c>
      <c r="C100" s="46" t="s">
        <v>55</v>
      </c>
      <c r="D100" s="18">
        <v>2041681690</v>
      </c>
      <c r="E100" s="18">
        <v>200</v>
      </c>
      <c r="F100" s="13" t="s">
        <v>66</v>
      </c>
      <c r="G100" s="23">
        <v>906396.13</v>
      </c>
      <c r="H100" s="10"/>
      <c r="N100" s="54"/>
    </row>
    <row r="101" spans="1:14" ht="36.75" customHeight="1" thickBot="1" x14ac:dyDescent="0.3">
      <c r="A101" s="16" t="s">
        <v>6</v>
      </c>
      <c r="B101" s="17">
        <v>201</v>
      </c>
      <c r="C101" s="46" t="s">
        <v>55</v>
      </c>
      <c r="D101" s="18">
        <v>2041681690</v>
      </c>
      <c r="E101" s="18">
        <v>240</v>
      </c>
      <c r="F101" s="17" t="s">
        <v>66</v>
      </c>
      <c r="G101" s="23">
        <v>906396.13</v>
      </c>
      <c r="H101" s="10"/>
      <c r="N101" s="54"/>
    </row>
    <row r="102" spans="1:14" ht="68.25" customHeight="1" thickBot="1" x14ac:dyDescent="0.3">
      <c r="A102" s="16" t="s">
        <v>92</v>
      </c>
      <c r="B102" s="17">
        <v>201</v>
      </c>
      <c r="C102" s="46" t="s">
        <v>55</v>
      </c>
      <c r="D102" s="18">
        <v>2041684330</v>
      </c>
      <c r="E102" s="18"/>
      <c r="F102" s="17" t="s">
        <v>66</v>
      </c>
      <c r="G102" s="23">
        <v>200000</v>
      </c>
      <c r="H102" s="9">
        <v>10850</v>
      </c>
      <c r="N102" s="54"/>
    </row>
    <row r="103" spans="1:14" ht="16.5" thickBot="1" x14ac:dyDescent="0.3">
      <c r="A103" s="16" t="s">
        <v>25</v>
      </c>
      <c r="B103" s="17">
        <v>201</v>
      </c>
      <c r="C103" s="46" t="s">
        <v>55</v>
      </c>
      <c r="D103" s="18">
        <v>2041684330</v>
      </c>
      <c r="E103" s="18">
        <v>500</v>
      </c>
      <c r="F103" s="23">
        <v>456150.8</v>
      </c>
      <c r="G103" s="23">
        <v>200000</v>
      </c>
      <c r="H103" s="10">
        <f t="shared" si="1"/>
        <v>0.43845149454960947</v>
      </c>
      <c r="N103" s="54"/>
    </row>
    <row r="104" spans="1:14" ht="27.75" customHeight="1" thickBot="1" x14ac:dyDescent="0.3">
      <c r="A104" s="16" t="s">
        <v>26</v>
      </c>
      <c r="B104" s="17">
        <v>201</v>
      </c>
      <c r="C104" s="46" t="s">
        <v>55</v>
      </c>
      <c r="D104" s="18">
        <v>2041684330</v>
      </c>
      <c r="E104" s="18">
        <v>540</v>
      </c>
      <c r="F104" s="23">
        <v>456150.8</v>
      </c>
      <c r="G104" s="23">
        <v>200000</v>
      </c>
      <c r="H104" s="10">
        <f t="shared" si="1"/>
        <v>0.43845149454960947</v>
      </c>
      <c r="N104" s="54"/>
    </row>
    <row r="105" spans="1:14" ht="69.75" customHeight="1" thickBot="1" x14ac:dyDescent="0.3">
      <c r="A105" s="16" t="s">
        <v>93</v>
      </c>
      <c r="B105" s="17">
        <v>201</v>
      </c>
      <c r="C105" s="46" t="s">
        <v>55</v>
      </c>
      <c r="D105" s="18">
        <v>2042684330</v>
      </c>
      <c r="E105" s="18"/>
      <c r="F105" s="23">
        <v>456150.8</v>
      </c>
      <c r="G105" s="23">
        <v>60000</v>
      </c>
      <c r="H105" s="10">
        <f t="shared" si="1"/>
        <v>0.13153544836488285</v>
      </c>
      <c r="N105" s="54"/>
    </row>
    <row r="106" spans="1:14" ht="24" customHeight="1" thickBot="1" x14ac:dyDescent="0.3">
      <c r="A106" s="16" t="s">
        <v>25</v>
      </c>
      <c r="B106" s="17">
        <v>201</v>
      </c>
      <c r="C106" s="46" t="s">
        <v>55</v>
      </c>
      <c r="D106" s="18">
        <v>2042684330</v>
      </c>
      <c r="E106" s="18">
        <v>500</v>
      </c>
      <c r="F106" s="23">
        <v>0</v>
      </c>
      <c r="G106" s="23">
        <v>60000</v>
      </c>
      <c r="H106" s="10" t="e">
        <f t="shared" si="1"/>
        <v>#DIV/0!</v>
      </c>
      <c r="N106" s="54"/>
    </row>
    <row r="107" spans="1:14" ht="22.5" customHeight="1" thickBot="1" x14ac:dyDescent="0.3">
      <c r="A107" s="16" t="s">
        <v>26</v>
      </c>
      <c r="B107" s="17">
        <v>201</v>
      </c>
      <c r="C107" s="46" t="s">
        <v>55</v>
      </c>
      <c r="D107" s="18">
        <v>2042684330</v>
      </c>
      <c r="E107" s="18">
        <v>540</v>
      </c>
      <c r="F107" s="23">
        <v>0</v>
      </c>
      <c r="G107" s="23">
        <v>60000</v>
      </c>
      <c r="H107" s="10" t="e">
        <f t="shared" si="1"/>
        <v>#DIV/0!</v>
      </c>
      <c r="N107" s="54"/>
    </row>
    <row r="108" spans="1:14" ht="53.25" customHeight="1" thickBot="1" x14ac:dyDescent="0.3">
      <c r="A108" s="16" t="s">
        <v>94</v>
      </c>
      <c r="B108" s="17">
        <v>201</v>
      </c>
      <c r="C108" s="46" t="s">
        <v>55</v>
      </c>
      <c r="D108" s="18">
        <v>2043684330</v>
      </c>
      <c r="E108" s="18"/>
      <c r="F108" s="23">
        <v>0</v>
      </c>
      <c r="G108" s="23">
        <v>700000</v>
      </c>
      <c r="H108" s="10" t="e">
        <f t="shared" si="1"/>
        <v>#DIV/0!</v>
      </c>
      <c r="N108" s="54"/>
    </row>
    <row r="109" spans="1:14" ht="23.25" customHeight="1" thickBot="1" x14ac:dyDescent="0.3">
      <c r="A109" s="16" t="s">
        <v>25</v>
      </c>
      <c r="B109" s="17">
        <v>201</v>
      </c>
      <c r="C109" s="46" t="s">
        <v>55</v>
      </c>
      <c r="D109" s="18">
        <v>2043684330</v>
      </c>
      <c r="E109" s="18">
        <v>500</v>
      </c>
      <c r="F109" s="15">
        <f>F110</f>
        <v>633400</v>
      </c>
      <c r="G109" s="23">
        <v>700000</v>
      </c>
      <c r="H109" s="10">
        <f t="shared" si="1"/>
        <v>1.1051468266498263</v>
      </c>
      <c r="N109" s="54"/>
    </row>
    <row r="110" spans="1:14" ht="21.75" customHeight="1" thickBot="1" x14ac:dyDescent="0.3">
      <c r="A110" s="16" t="s">
        <v>26</v>
      </c>
      <c r="B110" s="17">
        <v>201</v>
      </c>
      <c r="C110" s="46" t="s">
        <v>55</v>
      </c>
      <c r="D110" s="18">
        <v>2043684330</v>
      </c>
      <c r="E110" s="18">
        <v>540</v>
      </c>
      <c r="F110" s="23">
        <f>F111+F114</f>
        <v>633400</v>
      </c>
      <c r="G110" s="23">
        <v>700000</v>
      </c>
      <c r="H110" s="10">
        <f t="shared" si="1"/>
        <v>1.1051468266498263</v>
      </c>
      <c r="N110" s="54"/>
    </row>
    <row r="111" spans="1:14" ht="74.25" customHeight="1" thickBot="1" x14ac:dyDescent="0.3">
      <c r="A111" s="16" t="s">
        <v>65</v>
      </c>
      <c r="B111" s="17">
        <v>201</v>
      </c>
      <c r="C111" s="46" t="s">
        <v>55</v>
      </c>
      <c r="D111" s="18">
        <v>2041684380</v>
      </c>
      <c r="E111" s="18"/>
      <c r="F111" s="23">
        <v>608400</v>
      </c>
      <c r="G111" s="23">
        <v>60064.51</v>
      </c>
      <c r="H111" s="10">
        <f t="shared" si="1"/>
        <v>9.8725361604207765E-2</v>
      </c>
      <c r="N111" s="54"/>
    </row>
    <row r="112" spans="1:14" ht="16.5" thickBot="1" x14ac:dyDescent="0.3">
      <c r="A112" s="16" t="s">
        <v>25</v>
      </c>
      <c r="B112" s="17">
        <v>201</v>
      </c>
      <c r="C112" s="46" t="s">
        <v>55</v>
      </c>
      <c r="D112" s="18">
        <v>2041684380</v>
      </c>
      <c r="E112" s="18">
        <v>500</v>
      </c>
      <c r="F112" s="23">
        <v>608400</v>
      </c>
      <c r="G112" s="23">
        <v>60064.51</v>
      </c>
      <c r="H112" s="10">
        <f t="shared" si="1"/>
        <v>9.8725361604207765E-2</v>
      </c>
      <c r="N112" s="54"/>
    </row>
    <row r="113" spans="1:14" ht="16.5" thickBot="1" x14ac:dyDescent="0.3">
      <c r="A113" s="16" t="s">
        <v>26</v>
      </c>
      <c r="B113" s="17">
        <v>201</v>
      </c>
      <c r="C113" s="46" t="s">
        <v>55</v>
      </c>
      <c r="D113" s="18">
        <v>2041684380</v>
      </c>
      <c r="E113" s="18">
        <v>540</v>
      </c>
      <c r="F113" s="23">
        <v>608400</v>
      </c>
      <c r="G113" s="23">
        <v>60064.51</v>
      </c>
      <c r="H113" s="10">
        <f t="shared" si="1"/>
        <v>9.8725361604207765E-2</v>
      </c>
      <c r="N113" s="54"/>
    </row>
    <row r="114" spans="1:14" ht="0.75" customHeight="1" thickBot="1" x14ac:dyDescent="0.3">
      <c r="A114" s="16" t="s">
        <v>95</v>
      </c>
      <c r="B114" s="17">
        <v>201</v>
      </c>
      <c r="C114" s="46" t="s">
        <v>55</v>
      </c>
      <c r="D114" s="18">
        <v>2041684320</v>
      </c>
      <c r="E114" s="18"/>
      <c r="F114" s="23">
        <v>25000</v>
      </c>
      <c r="G114" s="23">
        <v>60064.51</v>
      </c>
      <c r="H114" s="10">
        <f t="shared" si="1"/>
        <v>2.4025804000000002</v>
      </c>
      <c r="N114" s="54"/>
    </row>
    <row r="115" spans="1:14" ht="16.5" hidden="1" thickBot="1" x14ac:dyDescent="0.3">
      <c r="A115" s="16" t="s">
        <v>25</v>
      </c>
      <c r="B115" s="17">
        <v>201</v>
      </c>
      <c r="C115" s="46" t="s">
        <v>55</v>
      </c>
      <c r="D115" s="18">
        <v>2041684320</v>
      </c>
      <c r="E115" s="18">
        <v>500</v>
      </c>
      <c r="F115" s="23">
        <v>25000</v>
      </c>
      <c r="G115" s="23">
        <v>60064.51</v>
      </c>
      <c r="H115" s="10">
        <f t="shared" si="1"/>
        <v>2.4025804000000002</v>
      </c>
      <c r="N115" s="54"/>
    </row>
    <row r="116" spans="1:14" ht="16.5" hidden="1" thickBot="1" x14ac:dyDescent="0.3">
      <c r="A116" s="16" t="s">
        <v>26</v>
      </c>
      <c r="B116" s="17">
        <v>201</v>
      </c>
      <c r="C116" s="46" t="s">
        <v>55</v>
      </c>
      <c r="D116" s="18">
        <v>2041684320</v>
      </c>
      <c r="E116" s="18">
        <v>540</v>
      </c>
      <c r="F116" s="23">
        <v>25000</v>
      </c>
      <c r="G116" s="23">
        <v>60064.51</v>
      </c>
      <c r="H116" s="10">
        <f t="shared" si="1"/>
        <v>2.4025804000000002</v>
      </c>
      <c r="N116" s="54"/>
    </row>
    <row r="117" spans="1:14" ht="75.75" thickBot="1" x14ac:dyDescent="0.3">
      <c r="A117" s="16" t="s">
        <v>96</v>
      </c>
      <c r="B117" s="17">
        <v>201</v>
      </c>
      <c r="C117" s="46" t="s">
        <v>55</v>
      </c>
      <c r="D117" s="18">
        <v>2041684390</v>
      </c>
      <c r="E117" s="18"/>
      <c r="F117" s="15">
        <v>135358.32</v>
      </c>
      <c r="G117" s="23">
        <v>70000</v>
      </c>
      <c r="H117" s="10">
        <f t="shared" si="1"/>
        <v>0.51714589838289948</v>
      </c>
      <c r="N117" s="54"/>
    </row>
    <row r="118" spans="1:14" ht="16.5" thickBot="1" x14ac:dyDescent="0.3">
      <c r="A118" s="16" t="s">
        <v>25</v>
      </c>
      <c r="B118" s="17">
        <v>201</v>
      </c>
      <c r="C118" s="46" t="s">
        <v>55</v>
      </c>
      <c r="D118" s="18">
        <v>2041684390</v>
      </c>
      <c r="E118" s="18">
        <v>500</v>
      </c>
      <c r="F118" s="23">
        <f>F119</f>
        <v>115358.32</v>
      </c>
      <c r="G118" s="23">
        <v>70000</v>
      </c>
      <c r="H118" s="10">
        <f t="shared" si="1"/>
        <v>0.60680495347019614</v>
      </c>
      <c r="N118" s="54"/>
    </row>
    <row r="119" spans="1:14" ht="21" customHeight="1" thickBot="1" x14ac:dyDescent="0.3">
      <c r="A119" s="16" t="s">
        <v>26</v>
      </c>
      <c r="B119" s="17">
        <v>201</v>
      </c>
      <c r="C119" s="46" t="s">
        <v>55</v>
      </c>
      <c r="D119" s="18">
        <v>2041684390</v>
      </c>
      <c r="E119" s="18">
        <v>540</v>
      </c>
      <c r="F119" s="23">
        <f>F120</f>
        <v>115358.32</v>
      </c>
      <c r="G119" s="23">
        <v>70000</v>
      </c>
      <c r="H119" s="10">
        <f t="shared" si="1"/>
        <v>0.60680495347019614</v>
      </c>
      <c r="N119" s="54"/>
    </row>
    <row r="120" spans="1:14" ht="26.25" customHeight="1" thickBot="1" x14ac:dyDescent="0.3">
      <c r="A120" s="16" t="s">
        <v>21</v>
      </c>
      <c r="B120" s="17">
        <v>201</v>
      </c>
      <c r="C120" s="46" t="s">
        <v>55</v>
      </c>
      <c r="D120" s="18">
        <v>2001681730</v>
      </c>
      <c r="E120" s="19"/>
      <c r="F120" s="23">
        <f>F121</f>
        <v>115358.32</v>
      </c>
      <c r="G120" s="23">
        <v>877818.84</v>
      </c>
      <c r="H120" s="10">
        <f t="shared" si="1"/>
        <v>7.6094974337351644</v>
      </c>
      <c r="N120" s="54"/>
    </row>
    <row r="121" spans="1:14" ht="21.75" customHeight="1" thickBot="1" x14ac:dyDescent="0.3">
      <c r="A121" s="16" t="s">
        <v>5</v>
      </c>
      <c r="B121" s="17">
        <v>201</v>
      </c>
      <c r="C121" s="46" t="s">
        <v>55</v>
      </c>
      <c r="D121" s="18">
        <v>2041681730</v>
      </c>
      <c r="E121" s="18">
        <v>200</v>
      </c>
      <c r="F121" s="23">
        <f>115333-39478.11-70000+17202.79+39000+0.64+53300</f>
        <v>115358.32</v>
      </c>
      <c r="G121" s="23">
        <v>877818.84</v>
      </c>
      <c r="H121" s="10">
        <f t="shared" si="1"/>
        <v>7.6094974337351644</v>
      </c>
      <c r="N121" s="54"/>
    </row>
    <row r="122" spans="1:14" ht="40.5" customHeight="1" thickBot="1" x14ac:dyDescent="0.3">
      <c r="A122" s="16" t="s">
        <v>6</v>
      </c>
      <c r="B122" s="17">
        <v>201</v>
      </c>
      <c r="C122" s="46" t="s">
        <v>55</v>
      </c>
      <c r="D122" s="18">
        <v>2041681730</v>
      </c>
      <c r="E122" s="18">
        <v>240</v>
      </c>
      <c r="F122" s="15">
        <v>6234614.4500000002</v>
      </c>
      <c r="G122" s="23">
        <v>877818.84</v>
      </c>
      <c r="H122" s="10">
        <f t="shared" si="1"/>
        <v>0.14079761419729811</v>
      </c>
      <c r="N122" s="54"/>
    </row>
    <row r="123" spans="1:14" ht="19.5" hidden="1" customHeight="1" thickBot="1" x14ac:dyDescent="0.3">
      <c r="A123" s="33"/>
      <c r="B123" s="42"/>
      <c r="C123" s="46"/>
      <c r="D123" s="41"/>
      <c r="E123" s="41"/>
      <c r="F123" s="15"/>
      <c r="G123" s="23"/>
      <c r="H123" s="10" t="e">
        <f t="shared" si="1"/>
        <v>#DIV/0!</v>
      </c>
      <c r="N123" s="54"/>
    </row>
    <row r="124" spans="1:14" ht="24" hidden="1" customHeight="1" thickBot="1" x14ac:dyDescent="0.3">
      <c r="A124" s="33"/>
      <c r="B124" s="42"/>
      <c r="C124" s="46"/>
      <c r="D124" s="41"/>
      <c r="E124" s="41"/>
      <c r="F124" s="23"/>
      <c r="G124" s="23"/>
      <c r="H124" s="10" t="e">
        <f t="shared" si="1"/>
        <v>#DIV/0!</v>
      </c>
      <c r="N124" s="54"/>
    </row>
    <row r="125" spans="1:14" ht="24" customHeight="1" thickBot="1" x14ac:dyDescent="0.3">
      <c r="A125" s="33" t="s">
        <v>77</v>
      </c>
      <c r="B125" s="42">
        <v>201</v>
      </c>
      <c r="C125" s="46" t="s">
        <v>55</v>
      </c>
      <c r="D125" s="41">
        <v>7000083030</v>
      </c>
      <c r="E125" s="41"/>
      <c r="F125" s="23" t="s">
        <v>101</v>
      </c>
      <c r="G125" s="23">
        <v>7800</v>
      </c>
      <c r="H125" s="10"/>
      <c r="N125" s="54"/>
    </row>
    <row r="126" spans="1:14" ht="24" customHeight="1" thickBot="1" x14ac:dyDescent="0.3">
      <c r="A126" s="33" t="s">
        <v>5</v>
      </c>
      <c r="B126" s="42">
        <v>201</v>
      </c>
      <c r="C126" s="46" t="s">
        <v>55</v>
      </c>
      <c r="D126" s="41">
        <v>7000083030</v>
      </c>
      <c r="E126" s="41">
        <v>200</v>
      </c>
      <c r="F126" s="23" t="s">
        <v>101</v>
      </c>
      <c r="G126" s="23">
        <v>7800</v>
      </c>
      <c r="H126" s="10"/>
      <c r="N126" s="54"/>
    </row>
    <row r="127" spans="1:14" ht="31.5" customHeight="1" thickBot="1" x14ac:dyDescent="0.3">
      <c r="A127" s="33" t="s">
        <v>6</v>
      </c>
      <c r="B127" s="42">
        <v>201</v>
      </c>
      <c r="C127" s="46" t="s">
        <v>55</v>
      </c>
      <c r="D127" s="41">
        <v>7000083030</v>
      </c>
      <c r="E127" s="41">
        <v>240</v>
      </c>
      <c r="F127" s="23" t="s">
        <v>101</v>
      </c>
      <c r="G127" s="23">
        <v>7800</v>
      </c>
      <c r="H127" s="10"/>
      <c r="N127" s="54"/>
    </row>
    <row r="128" spans="1:14" ht="24.75" customHeight="1" thickBot="1" x14ac:dyDescent="0.3">
      <c r="A128" s="20" t="s">
        <v>22</v>
      </c>
      <c r="B128" s="17">
        <v>201</v>
      </c>
      <c r="C128" s="46" t="s">
        <v>56</v>
      </c>
      <c r="D128" s="43"/>
      <c r="E128" s="18"/>
      <c r="F128" s="23">
        <f>F129</f>
        <v>43580</v>
      </c>
      <c r="G128" s="23">
        <v>645671.26</v>
      </c>
      <c r="H128" s="10">
        <f t="shared" si="1"/>
        <v>14.81577007801744</v>
      </c>
      <c r="N128" s="54"/>
    </row>
    <row r="129" spans="1:14" ht="16.5" thickBot="1" x14ac:dyDescent="0.3">
      <c r="A129" s="44" t="s">
        <v>23</v>
      </c>
      <c r="B129" s="17">
        <v>201</v>
      </c>
      <c r="C129" s="46" t="s">
        <v>57</v>
      </c>
      <c r="D129" s="43"/>
      <c r="E129" s="18"/>
      <c r="F129" s="23">
        <f>50000-803-5617</f>
        <v>43580</v>
      </c>
      <c r="G129" s="23">
        <v>645671.26</v>
      </c>
      <c r="H129" s="10">
        <f t="shared" si="1"/>
        <v>14.81577007801744</v>
      </c>
      <c r="N129" s="54"/>
    </row>
    <row r="130" spans="1:14" ht="75.75" thickBot="1" x14ac:dyDescent="0.3">
      <c r="A130" s="16" t="s">
        <v>24</v>
      </c>
      <c r="B130" s="17">
        <v>201</v>
      </c>
      <c r="C130" s="46" t="s">
        <v>57</v>
      </c>
      <c r="D130" s="18">
        <v>2041984260</v>
      </c>
      <c r="E130" s="18"/>
      <c r="F130" s="45">
        <f>F7</f>
        <v>17841389.949999999</v>
      </c>
      <c r="G130" s="36">
        <v>625671.26</v>
      </c>
      <c r="H130" s="10">
        <f t="shared" si="1"/>
        <v>3.5068526709714117E-2</v>
      </c>
      <c r="N130" s="54"/>
    </row>
    <row r="131" spans="1:14" ht="15.75" thickBot="1" x14ac:dyDescent="0.3">
      <c r="A131" s="16" t="s">
        <v>25</v>
      </c>
      <c r="B131" s="17">
        <v>201</v>
      </c>
      <c r="C131" s="46" t="s">
        <v>57</v>
      </c>
      <c r="D131" s="18">
        <v>2041984260</v>
      </c>
      <c r="E131" s="18">
        <v>500</v>
      </c>
      <c r="G131" s="36">
        <v>625671.26</v>
      </c>
      <c r="N131" s="54"/>
    </row>
    <row r="132" spans="1:14" ht="15.75" thickBot="1" x14ac:dyDescent="0.3">
      <c r="A132" s="16" t="s">
        <v>26</v>
      </c>
      <c r="B132" s="17">
        <v>201</v>
      </c>
      <c r="C132" s="46" t="s">
        <v>57</v>
      </c>
      <c r="D132" s="18">
        <v>2041984260</v>
      </c>
      <c r="E132" s="18">
        <v>540</v>
      </c>
      <c r="G132" s="36">
        <v>625671.26</v>
      </c>
      <c r="N132" s="54"/>
    </row>
    <row r="133" spans="1:14" ht="75.75" thickBot="1" x14ac:dyDescent="0.3">
      <c r="A133" s="16" t="s">
        <v>27</v>
      </c>
      <c r="B133" s="17">
        <v>201</v>
      </c>
      <c r="C133" s="46" t="s">
        <v>57</v>
      </c>
      <c r="D133" s="18">
        <v>2041984270</v>
      </c>
      <c r="E133" s="18"/>
      <c r="G133" s="49">
        <v>20000</v>
      </c>
      <c r="N133" s="54"/>
    </row>
    <row r="134" spans="1:14" ht="15.75" thickBot="1" x14ac:dyDescent="0.3">
      <c r="A134" s="16" t="s">
        <v>25</v>
      </c>
      <c r="B134" s="17">
        <v>201</v>
      </c>
      <c r="C134" s="46" t="s">
        <v>57</v>
      </c>
      <c r="D134" s="18">
        <v>2041984270</v>
      </c>
      <c r="E134" s="18">
        <v>500</v>
      </c>
      <c r="G134" s="49">
        <v>20000</v>
      </c>
      <c r="N134" s="54"/>
    </row>
    <row r="135" spans="1:14" ht="15.75" thickBot="1" x14ac:dyDescent="0.3">
      <c r="A135" s="16" t="s">
        <v>26</v>
      </c>
      <c r="B135" s="17">
        <v>201</v>
      </c>
      <c r="C135" s="46" t="s">
        <v>57</v>
      </c>
      <c r="D135" s="18">
        <v>2041984270</v>
      </c>
      <c r="E135" s="18">
        <v>540</v>
      </c>
      <c r="G135" s="49">
        <v>20000</v>
      </c>
      <c r="N135" s="54"/>
    </row>
    <row r="136" spans="1:14" ht="15.75" thickBot="1" x14ac:dyDescent="0.3">
      <c r="A136" s="16" t="s">
        <v>28</v>
      </c>
      <c r="B136" s="17">
        <v>201</v>
      </c>
      <c r="C136" s="18">
        <v>1000</v>
      </c>
      <c r="D136" s="19"/>
      <c r="E136" s="19"/>
      <c r="G136" s="50">
        <v>11582011.08</v>
      </c>
      <c r="N136" s="54"/>
    </row>
    <row r="137" spans="1:14" ht="15.75" thickBot="1" x14ac:dyDescent="0.3">
      <c r="A137" s="20" t="s">
        <v>29</v>
      </c>
      <c r="B137" s="17">
        <v>201</v>
      </c>
      <c r="C137" s="22">
        <v>1001</v>
      </c>
      <c r="D137" s="22"/>
      <c r="E137" s="19"/>
      <c r="G137" s="50">
        <v>133073.64000000001</v>
      </c>
      <c r="N137" s="54"/>
    </row>
    <row r="138" spans="1:14" ht="30.75" thickBot="1" x14ac:dyDescent="0.3">
      <c r="A138" s="16" t="s">
        <v>42</v>
      </c>
      <c r="B138" s="17">
        <v>201</v>
      </c>
      <c r="C138" s="18">
        <v>1001</v>
      </c>
      <c r="D138" s="18">
        <v>2041782450</v>
      </c>
      <c r="E138" s="19"/>
      <c r="G138" s="50">
        <v>133073.64000000001</v>
      </c>
      <c r="N138" s="54"/>
    </row>
    <row r="139" spans="1:14" ht="15.75" thickBot="1" x14ac:dyDescent="0.3">
      <c r="A139" s="16" t="s">
        <v>30</v>
      </c>
      <c r="B139" s="17">
        <v>201</v>
      </c>
      <c r="C139" s="18">
        <v>1001</v>
      </c>
      <c r="D139" s="18">
        <v>2041782450</v>
      </c>
      <c r="E139" s="18">
        <v>300</v>
      </c>
      <c r="G139" s="50">
        <v>133073.64000000001</v>
      </c>
      <c r="N139" s="56"/>
    </row>
    <row r="140" spans="1:14" ht="15.75" thickBot="1" x14ac:dyDescent="0.3">
      <c r="A140" s="16" t="s">
        <v>64</v>
      </c>
      <c r="B140" s="17">
        <v>201</v>
      </c>
      <c r="C140" s="18">
        <v>1001</v>
      </c>
      <c r="D140" s="18">
        <v>2041782450</v>
      </c>
      <c r="E140" s="18">
        <v>310</v>
      </c>
      <c r="G140" s="50">
        <v>133073.64000000001</v>
      </c>
      <c r="N140" s="56"/>
    </row>
    <row r="141" spans="1:14" ht="15.75" thickBot="1" x14ac:dyDescent="0.3">
      <c r="A141" s="16" t="s">
        <v>102</v>
      </c>
      <c r="B141" s="17">
        <v>201</v>
      </c>
      <c r="C141" s="18">
        <v>1006</v>
      </c>
      <c r="D141" s="18"/>
      <c r="E141" s="18"/>
      <c r="F141" s="3" t="s">
        <v>103</v>
      </c>
      <c r="G141" s="50">
        <v>11448937.439999999</v>
      </c>
      <c r="N141" s="56"/>
    </row>
    <row r="142" spans="1:14" ht="15.75" thickBot="1" x14ac:dyDescent="0.3">
      <c r="A142" s="59" t="s">
        <v>77</v>
      </c>
      <c r="B142" s="32">
        <v>201</v>
      </c>
      <c r="C142" s="60">
        <v>1006</v>
      </c>
      <c r="D142" s="60">
        <v>7000010120</v>
      </c>
      <c r="E142" s="60"/>
      <c r="G142" s="50">
        <v>11438937.439999999</v>
      </c>
      <c r="N142" s="56"/>
    </row>
    <row r="143" spans="1:14" ht="30.75" thickBot="1" x14ac:dyDescent="0.3">
      <c r="A143" s="27" t="s">
        <v>104</v>
      </c>
      <c r="B143" s="28">
        <v>201</v>
      </c>
      <c r="C143" s="29">
        <v>1006</v>
      </c>
      <c r="D143" s="29">
        <v>7000010120</v>
      </c>
      <c r="E143" s="29">
        <v>300</v>
      </c>
      <c r="G143" s="50">
        <v>11438937.439999999</v>
      </c>
      <c r="N143" s="56"/>
    </row>
    <row r="144" spans="1:14" ht="45.75" thickBot="1" x14ac:dyDescent="0.3">
      <c r="A144" s="27" t="s">
        <v>112</v>
      </c>
      <c r="B144" s="28">
        <v>201</v>
      </c>
      <c r="C144" s="29">
        <v>1006</v>
      </c>
      <c r="D144" s="29">
        <v>7000010120</v>
      </c>
      <c r="E144" s="29">
        <v>320</v>
      </c>
      <c r="G144" s="50">
        <v>11438937.439999999</v>
      </c>
      <c r="N144" s="56"/>
    </row>
    <row r="145" spans="1:14" ht="15.75" thickBot="1" x14ac:dyDescent="0.3">
      <c r="A145" s="33" t="s">
        <v>77</v>
      </c>
      <c r="B145" s="40">
        <v>201</v>
      </c>
      <c r="C145" s="41">
        <v>1006</v>
      </c>
      <c r="D145" s="41">
        <v>7000083030</v>
      </c>
      <c r="E145" s="41"/>
      <c r="F145" s="3" t="s">
        <v>103</v>
      </c>
      <c r="G145" s="50">
        <v>10000</v>
      </c>
      <c r="N145" s="57"/>
    </row>
    <row r="146" spans="1:14" ht="30.75" thickBot="1" x14ac:dyDescent="0.3">
      <c r="A146" s="33" t="s">
        <v>104</v>
      </c>
      <c r="B146" s="40">
        <v>201</v>
      </c>
      <c r="C146" s="41">
        <v>1006</v>
      </c>
      <c r="D146" s="41">
        <v>7000083030</v>
      </c>
      <c r="E146" s="41">
        <v>300</v>
      </c>
      <c r="F146" s="3" t="s">
        <v>103</v>
      </c>
      <c r="G146" s="50">
        <v>10000</v>
      </c>
      <c r="N146" s="57"/>
    </row>
    <row r="147" spans="1:14" ht="30.75" thickBot="1" x14ac:dyDescent="0.3">
      <c r="A147" s="33" t="s">
        <v>105</v>
      </c>
      <c r="B147" s="40">
        <v>201</v>
      </c>
      <c r="C147" s="41">
        <v>1006</v>
      </c>
      <c r="D147" s="41">
        <v>7000083030</v>
      </c>
      <c r="E147" s="41">
        <v>320</v>
      </c>
      <c r="F147" s="3" t="s">
        <v>103</v>
      </c>
      <c r="G147" s="50">
        <v>10000</v>
      </c>
      <c r="N147" s="57"/>
    </row>
    <row r="148" spans="1:14" ht="15.75" thickBot="1" x14ac:dyDescent="0.3">
      <c r="A148" s="16" t="s">
        <v>31</v>
      </c>
      <c r="B148" s="17">
        <v>201</v>
      </c>
      <c r="C148" s="18">
        <v>1100</v>
      </c>
      <c r="D148" s="18"/>
      <c r="E148" s="19"/>
      <c r="G148" s="50">
        <v>184482.72</v>
      </c>
      <c r="N148" s="57"/>
    </row>
    <row r="149" spans="1:14" ht="15.75" thickBot="1" x14ac:dyDescent="0.3">
      <c r="A149" s="20" t="s">
        <v>32</v>
      </c>
      <c r="B149" s="21">
        <v>201</v>
      </c>
      <c r="C149" s="22">
        <v>1101</v>
      </c>
      <c r="D149" s="22"/>
      <c r="E149" s="19"/>
      <c r="G149" s="50">
        <v>184482.72</v>
      </c>
      <c r="N149" s="57"/>
    </row>
    <row r="150" spans="1:14" ht="23.25" customHeight="1" thickBot="1" x14ac:dyDescent="0.3">
      <c r="A150" s="16" t="s">
        <v>33</v>
      </c>
      <c r="B150" s="17">
        <v>201</v>
      </c>
      <c r="C150" s="18">
        <v>1101</v>
      </c>
      <c r="D150" s="18">
        <v>2041382300</v>
      </c>
      <c r="E150" s="19"/>
      <c r="G150" s="50">
        <v>184482.72</v>
      </c>
      <c r="N150" s="57"/>
    </row>
    <row r="151" spans="1:14" ht="19.5" customHeight="1" thickBot="1" x14ac:dyDescent="0.3">
      <c r="A151" s="16" t="s">
        <v>5</v>
      </c>
      <c r="B151" s="17">
        <v>201</v>
      </c>
      <c r="C151" s="18">
        <v>1101</v>
      </c>
      <c r="D151" s="18">
        <v>2041382300</v>
      </c>
      <c r="E151" s="18">
        <v>200</v>
      </c>
      <c r="G151" s="50">
        <v>184482.72</v>
      </c>
      <c r="N151" s="57"/>
    </row>
    <row r="152" spans="1:14" ht="30" customHeight="1" thickBot="1" x14ac:dyDescent="0.3">
      <c r="A152" s="16" t="s">
        <v>6</v>
      </c>
      <c r="B152" s="17">
        <v>201</v>
      </c>
      <c r="C152" s="18">
        <v>1101</v>
      </c>
      <c r="D152" s="18">
        <v>2041382300</v>
      </c>
      <c r="E152" s="18">
        <v>240</v>
      </c>
      <c r="G152" s="50">
        <v>184482.72</v>
      </c>
      <c r="N152" s="57"/>
    </row>
    <row r="153" spans="1:14" ht="15.75" hidden="1" thickBot="1" x14ac:dyDescent="0.3">
      <c r="A153" s="33" t="s">
        <v>7</v>
      </c>
      <c r="B153" s="40">
        <v>201</v>
      </c>
      <c r="C153" s="41">
        <v>1101</v>
      </c>
      <c r="D153" s="41">
        <v>2041382300</v>
      </c>
      <c r="E153" s="41">
        <v>800</v>
      </c>
      <c r="G153" s="50"/>
      <c r="N153" s="57"/>
    </row>
    <row r="154" spans="1:14" ht="15.75" hidden="1" thickBot="1" x14ac:dyDescent="0.3">
      <c r="A154" s="33" t="s">
        <v>61</v>
      </c>
      <c r="B154" s="40">
        <v>201</v>
      </c>
      <c r="C154" s="41">
        <v>1101</v>
      </c>
      <c r="D154" s="41">
        <v>2041382300</v>
      </c>
      <c r="E154" s="41">
        <v>830</v>
      </c>
      <c r="G154" s="50"/>
      <c r="N154" s="57"/>
    </row>
    <row r="155" spans="1:14" ht="15.75" thickBot="1" x14ac:dyDescent="0.3">
      <c r="A155" s="48" t="s">
        <v>35</v>
      </c>
      <c r="B155" s="17"/>
      <c r="C155" s="18"/>
      <c r="D155" s="18"/>
      <c r="E155" s="18"/>
      <c r="G155" s="51">
        <v>27076210.25</v>
      </c>
      <c r="N155" s="57"/>
    </row>
    <row r="156" spans="1:14" x14ac:dyDescent="0.25">
      <c r="N156" s="57"/>
    </row>
    <row r="157" spans="1:14" x14ac:dyDescent="0.25">
      <c r="N157" s="57"/>
    </row>
    <row r="158" spans="1:14" x14ac:dyDescent="0.25">
      <c r="N158" s="57"/>
    </row>
    <row r="159" spans="1:14" x14ac:dyDescent="0.25">
      <c r="N159" s="57"/>
    </row>
    <row r="160" spans="1:14" x14ac:dyDescent="0.25">
      <c r="N160" s="57"/>
    </row>
    <row r="161" spans="14:14" x14ac:dyDescent="0.25">
      <c r="N161" s="58"/>
    </row>
  </sheetData>
  <mergeCells count="3">
    <mergeCell ref="A4:H4"/>
    <mergeCell ref="E1:H3"/>
    <mergeCell ref="F81:F82"/>
  </mergeCells>
  <printOptions horizontalCentered="1"/>
  <pageMargins left="0.43307086614173229" right="0.23622047244094491" top="0.55118110236220474" bottom="0.15748031496062992" header="0" footer="0"/>
  <pageSetup paperSize="9" scale="75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Finansist</cp:lastModifiedBy>
  <cp:lastPrinted>2024-05-28T14:27:16Z</cp:lastPrinted>
  <dcterms:created xsi:type="dcterms:W3CDTF">2018-01-10T18:51:34Z</dcterms:created>
  <dcterms:modified xsi:type="dcterms:W3CDTF">2025-08-01T06:13:47Z</dcterms:modified>
</cp:coreProperties>
</file>