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20730" windowHeight="11160"/>
  </bookViews>
  <sheets>
    <sheet name="Лист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6" l="1"/>
  <c r="J42" i="6"/>
  <c r="J43" i="6"/>
  <c r="J44" i="6"/>
  <c r="J61" i="6"/>
  <c r="J62" i="6"/>
  <c r="J63" i="6"/>
  <c r="J64" i="6"/>
  <c r="J37" i="6"/>
  <c r="J38" i="6"/>
  <c r="J39" i="6"/>
  <c r="J40" i="6"/>
  <c r="J130" i="6"/>
  <c r="J131" i="6"/>
  <c r="J129" i="6"/>
  <c r="J30" i="6"/>
  <c r="J31" i="6"/>
  <c r="J32" i="6"/>
  <c r="J18" i="6"/>
  <c r="J19" i="6"/>
  <c r="J20" i="6"/>
  <c r="J46" i="6" l="1"/>
  <c r="J47" i="6"/>
  <c r="J48" i="6"/>
  <c r="J45" i="6"/>
  <c r="J140" i="6" l="1"/>
  <c r="G11" i="6"/>
  <c r="J139" i="6" l="1"/>
  <c r="J123" i="6"/>
  <c r="J124" i="6"/>
  <c r="J125" i="6"/>
  <c r="J126" i="6"/>
  <c r="J127" i="6"/>
  <c r="J128" i="6"/>
  <c r="J132" i="6"/>
  <c r="J133" i="6"/>
  <c r="J134" i="6"/>
  <c r="J135" i="6"/>
  <c r="J136" i="6"/>
  <c r="J137" i="6"/>
  <c r="J138" i="6"/>
  <c r="F115" i="6"/>
  <c r="F114" i="6"/>
  <c r="F113" i="6" s="1"/>
  <c r="F112" i="6" s="1"/>
  <c r="F109" i="6"/>
  <c r="F108" i="6" s="1"/>
  <c r="F107" i="6" s="1"/>
  <c r="F106" i="6" s="1"/>
  <c r="F101" i="6"/>
  <c r="F100" i="6" s="1"/>
  <c r="F74" i="6"/>
  <c r="F55" i="6"/>
  <c r="F53" i="6"/>
  <c r="F36" i="6"/>
  <c r="F35" i="6" s="1"/>
  <c r="F13" i="6"/>
  <c r="F12" i="6" s="1"/>
  <c r="F11" i="6" s="1"/>
  <c r="F7" i="6" s="1"/>
  <c r="F6" i="6" s="1"/>
  <c r="F58" i="6" l="1"/>
  <c r="F57" i="6"/>
  <c r="J69" i="6" l="1"/>
  <c r="J70" i="6"/>
  <c r="J71" i="6"/>
  <c r="J22" i="6"/>
  <c r="J23" i="6"/>
  <c r="J24" i="6"/>
  <c r="J99" i="6" l="1"/>
  <c r="J100" i="6"/>
  <c r="J98" i="6"/>
  <c r="J6" i="6" l="1"/>
  <c r="J14" i="6"/>
  <c r="J15" i="6"/>
  <c r="J16" i="6"/>
  <c r="J17" i="6"/>
  <c r="J21" i="6"/>
  <c r="J25" i="6"/>
  <c r="J26" i="6"/>
  <c r="J27" i="6"/>
  <c r="J28" i="6"/>
  <c r="J29" i="6"/>
  <c r="J33" i="6"/>
  <c r="J34" i="6"/>
  <c r="J35" i="6"/>
  <c r="J36" i="6"/>
  <c r="J49" i="6"/>
  <c r="J50" i="6"/>
  <c r="J51" i="6"/>
  <c r="J52" i="6"/>
  <c r="J53" i="6"/>
  <c r="J54" i="6"/>
  <c r="J55" i="6"/>
  <c r="J56" i="6"/>
  <c r="J57" i="6"/>
  <c r="J58" i="6"/>
  <c r="J59" i="6"/>
  <c r="J60" i="6"/>
  <c r="J65" i="6"/>
  <c r="J66" i="6"/>
  <c r="J67" i="6"/>
  <c r="J68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5" i="6"/>
  <c r="I8" i="6"/>
  <c r="I9" i="6"/>
  <c r="I10" i="6"/>
  <c r="I14" i="6"/>
  <c r="I15" i="6"/>
  <c r="I21" i="6"/>
  <c r="I25" i="6"/>
  <c r="I26" i="6"/>
  <c r="I27" i="6"/>
  <c r="I28" i="6"/>
  <c r="I29" i="6"/>
  <c r="I34" i="6"/>
  <c r="I53" i="6"/>
  <c r="I54" i="6"/>
  <c r="I55" i="6"/>
  <c r="I56" i="6"/>
  <c r="I69" i="6"/>
  <c r="I70" i="6"/>
  <c r="I88" i="6"/>
  <c r="I89" i="6"/>
  <c r="I90" i="6"/>
  <c r="I91" i="6"/>
  <c r="I92" i="6"/>
  <c r="I93" i="6"/>
  <c r="I94" i="6"/>
  <c r="I95" i="6"/>
  <c r="I96" i="6"/>
  <c r="I97" i="6"/>
  <c r="I101" i="6"/>
  <c r="I102" i="6"/>
  <c r="I103" i="6"/>
  <c r="I107" i="6"/>
  <c r="I108" i="6"/>
  <c r="I109" i="6"/>
  <c r="I110" i="6"/>
  <c r="I111" i="6"/>
  <c r="I112" i="6"/>
  <c r="I117" i="6"/>
  <c r="I118" i="6"/>
  <c r="I5" i="6"/>
  <c r="I77" i="6" l="1"/>
  <c r="I59" i="6"/>
  <c r="I60" i="6" l="1"/>
  <c r="I57" i="6" l="1"/>
  <c r="I58" i="6"/>
  <c r="I50" i="6"/>
  <c r="I51" i="6" l="1"/>
  <c r="I52" i="6"/>
  <c r="I121" i="6"/>
  <c r="I71" i="6"/>
  <c r="I13" i="6"/>
  <c r="I116" i="6" l="1"/>
  <c r="I68" i="6" l="1"/>
  <c r="I75" i="6" l="1"/>
  <c r="I76" i="6"/>
  <c r="I12" i="6"/>
  <c r="I7" i="6" l="1"/>
  <c r="I11" i="6"/>
  <c r="I122" i="6"/>
  <c r="I105" i="6" l="1"/>
  <c r="I67" i="6" l="1"/>
  <c r="I120" i="6"/>
  <c r="I104" i="6"/>
  <c r="I114" i="6" l="1"/>
  <c r="I115" i="6"/>
  <c r="I113" i="6" l="1"/>
  <c r="I36" i="6"/>
  <c r="I119" i="6"/>
  <c r="I6" i="6" l="1"/>
  <c r="I35" i="6"/>
</calcChain>
</file>

<file path=xl/sharedStrings.xml><?xml version="1.0" encoding="utf-8"?>
<sst xmlns="http://schemas.openxmlformats.org/spreadsheetml/2006/main" count="285" uniqueCount="107">
  <si>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</si>
  <si>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</si>
  <si>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</si>
  <si>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</si>
  <si>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</si>
  <si>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</si>
  <si>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</si>
  <si>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</si>
  <si>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</si>
  <si>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Членские взносы некоммерческим организациям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</si>
  <si>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</si>
  <si>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</si>
  <si>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</si>
  <si>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</si>
  <si>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</si>
  <si>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</si>
  <si>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</si>
  <si>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</si>
  <si>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</si>
  <si>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</si>
  <si>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</si>
  <si>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</si>
  <si>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</si>
  <si>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</si>
  <si>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</si>
  <si>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Межбюджетные трансферты</t>
  </si>
  <si>
    <t>Иные межбюджетные трансферты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</si>
  <si>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</si>
  <si>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</si>
  <si>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</si>
  <si>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</si>
  <si>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</si>
  <si>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</si>
  <si>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</si>
  <si>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</si>
  <si>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</si>
  <si>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Наименование</t>
  </si>
  <si>
    <t>Глава</t>
  </si>
  <si>
    <t>Целевая статья</t>
  </si>
  <si>
    <t>Руководство и управление в сфере установленных функций органов местного самоуправления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</si>
  <si>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</si>
  <si>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Выплата муниципальных пенсий (доплат к государственным пенсиям)</t>
  </si>
  <si>
    <t>(руб.)</t>
  </si>
  <si>
    <t>0104</t>
  </si>
  <si>
    <t>0106</t>
  </si>
  <si>
    <t>0113</t>
  </si>
  <si>
    <t>0200</t>
  </si>
  <si>
    <t>0203</t>
  </si>
  <si>
    <t>0400</t>
  </si>
  <si>
    <t>0409</t>
  </si>
  <si>
    <t>0500</t>
  </si>
  <si>
    <t>0501</t>
  </si>
  <si>
    <t>0503</t>
  </si>
  <si>
    <t>0800</t>
  </si>
  <si>
    <t>0801</t>
  </si>
  <si>
    <t>0100</t>
  </si>
  <si>
    <t>Утверждено 2018 год</t>
  </si>
  <si>
    <t>% исполнение</t>
  </si>
  <si>
    <t>Исполнение судебных актов</t>
  </si>
  <si>
    <t>79 766,84</t>
  </si>
  <si>
    <t>Публичные нормативные  социальные выплаты гражданам</t>
  </si>
  <si>
    <t>рублей</t>
  </si>
  <si>
    <t>% исполнения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</si>
  <si>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</si>
  <si>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10 000,00</t>
  </si>
  <si>
    <t xml:space="preserve">50 000,00 </t>
  </si>
  <si>
    <t>50 000,00</t>
  </si>
  <si>
    <t>250 000,00</t>
  </si>
  <si>
    <t>Раздел, подраздел.</t>
  </si>
  <si>
    <t>Вид расходов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</si>
  <si>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</si>
  <si>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</si>
  <si>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Поощрение муниципальных управленческих команд приграничных муниципальных образований Брянской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</si>
  <si>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</si>
  <si>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</si>
  <si>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Резервный фонд местной администрации</t>
  </si>
  <si>
    <t>Коммунальное хозяйство</t>
  </si>
  <si>
    <t>0502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</si>
  <si>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</si>
  <si>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</si>
  <si>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программ формирования современной городской среды</t>
  </si>
  <si>
    <t>201F255550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</si>
  <si>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</si>
  <si>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</si>
  <si>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</si>
  <si>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</si>
  <si>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5 895 398,00</t>
  </si>
  <si>
    <t>Реализация инициативных проектов («Благоустройство места массового отдыха, прилегающего к центральной ул. Ленина в пгт. Белая Березка Трубчевского района Брянской области»)</t>
  </si>
  <si>
    <t>20232S5871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</si>
  <si>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</si>
  <si>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</si>
  <si>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</si>
  <si>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Резервные фонды</t>
  </si>
  <si>
    <t>Иные бюджетные  ассигнования</t>
  </si>
  <si>
    <t>Резервные средства</t>
  </si>
  <si>
    <t>0111</t>
  </si>
  <si>
    <t>Другие вопросы в области национальной экономики</t>
  </si>
  <si>
    <t>Мероприятия по землеустройству и землепользованию</t>
  </si>
  <si>
    <t>0412</t>
  </si>
  <si>
    <t xml:space="preserve">Отчет об исполнении расходов, предусмотренных приложением №3  к решению Белоберезковского поселкового  Совета народных депутатов "О бюджете Белоберезковского городского поселения Трубчевского муниципального района Брянской области  на 2024 год и на  плановый период 2025 и 2026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Ведомственная структура расходов  бюджета Белоберезковского городского поселения Трубчевского муниципального района Брянской области  на 2024 год </t>
  </si>
  <si>
    <t>Утверждено на 2024 год</t>
  </si>
  <si>
    <t>Кассовое исполнение за 2025 год</t>
  </si>
  <si>
    <t>Опубликование нормативных правовых актов муниципальных образований и иной официальной информации</t>
  </si>
  <si>
    <t>Обеспечение проведения выборов и референдумов</t>
  </si>
  <si>
    <t>0107</t>
  </si>
  <si>
    <t>Специальные расходы</t>
  </si>
  <si>
    <t>Пособия, компенсации и иные социальные выплатыгражданам, кроме публичых нормативных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</si>
</sst>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3" fillId="0" borderId="4" xfId="0" applyFont="1" applyBorder="1" applyAlignment="1">
      <alignment horizontal="righ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/>
    </xf>
    <xf numFmtId="10" fontId="9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/>
    </xf>
    <xf numFmtId="0" fontId="14" fillId="0" borderId="2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15" fillId="0" borderId="0" xfId="0" applyFont="1"/>
    <xf numFmtId="4" fontId="6" fillId="0" borderId="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/>
    </xf>
    <xf numFmtId="0" fontId="8" fillId="0" borderId="0" xfId="0" applyFont="1"/>
    <xf numFmtId="0" fontId="16" fillId="0" borderId="2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/>
    </xf>
    <xf numFmtId="0" fontId="0" fillId="0" borderId="7" xfId="0" applyBorder="1"/>
    <xf numFmtId="10" fontId="9" fillId="0" borderId="8" xfId="0" applyNumberFormat="1" applyFont="1" applyBorder="1" applyAlignment="1">
      <alignment horizontal="center" vertical="center"/>
    </xf>
    <xf numFmtId="10" fontId="9" fillId="0" borderId="7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quotePrefix="1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0" fontId="7" fillId="0" borderId="5" xfId="0" quotePrefix="1" applyFont="1" applyBorder="1" applyAlignment="1">
      <alignment horizontal="center" vertical="center"/>
    </xf>
    <xf numFmtId="10" fontId="19" fillId="0" borderId="4" xfId="0" applyNumberFormat="1" applyFont="1" applyBorder="1" applyAlignment="1">
      <alignment horizontal="center" vertical="center" wrapText="1"/>
    </xf>
    <xf numFmtId="10" fontId="19" fillId="0" borderId="4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4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40"/>
  <sheetViews>
    <sheetView tabSelected="1" view="pageBreakPreview" topLeftCell="A2" zoomScale="90" zoomScaleSheetLayoutView="90" workbookViewId="0">
      <selection activeCell="S4" sqref="S4"/>
    </sheetView>
  </sheetViews>
  <sheetFormatPr defaultRowHeight="15.75" x14ac:dyDescent="0.25"/>
  <cols>
    <col min="1" max="1" width="63" customWidth="1"/>
    <col min="2" max="2" width="5.5703125" customWidth="1"/>
    <col min="3" max="3" width="6.5703125" customWidth="1"/>
    <col min="4" max="4" width="14.7109375" customWidth="1"/>
    <col min="5" max="5" width="5.7109375" customWidth="1"/>
    <col min="6" max="6" width="15.140625" style="2" hidden="1" customWidth="1"/>
    <col min="7" max="7" width="18.5703125" style="2" customWidth="1"/>
    <col min="8" max="8" width="19.140625" style="51" customWidth="1"/>
    <col min="9" max="9" width="12.85546875" hidden="1" customWidth="1"/>
    <col min="10" max="10" width="14.140625" style="22" customWidth="1"/>
  </cols>
  <sheetData>
    <row r="1" spans="1:10" ht="0.75" hidden="1" customHeight="1" x14ac:dyDescent="0.25">
      <c r="D1" s="1"/>
      <c r="E1" s="80"/>
      <c r="F1" s="80"/>
      <c r="G1" s="80"/>
      <c r="H1" s="80"/>
      <c r="I1" s="80"/>
      <c r="J1" s="80"/>
    </row>
    <row r="2" spans="1:10" ht="123" customHeight="1" thickBot="1" x14ac:dyDescent="0.3">
      <c r="A2" s="81" t="s">
        <v>99</v>
      </c>
      <c r="B2" s="81"/>
      <c r="C2" s="81"/>
      <c r="D2" s="81"/>
      <c r="E2" s="81"/>
      <c r="F2" s="81"/>
      <c r="G2" s="81"/>
      <c r="H2" s="81"/>
      <c r="I2" s="81"/>
      <c r="J2" s="81"/>
    </row>
    <row r="3" spans="1:10" ht="16.5" thickBot="1" x14ac:dyDescent="0.3">
      <c r="A3" s="3"/>
      <c r="B3" s="4"/>
      <c r="C3" s="4"/>
      <c r="D3" s="4"/>
      <c r="E3" s="4"/>
      <c r="F3" s="4"/>
      <c r="G3" s="4"/>
      <c r="H3" s="3"/>
      <c r="I3" s="18" t="s">
        <v>42</v>
      </c>
      <c r="J3" s="21" t="s">
        <v>61</v>
      </c>
    </row>
    <row r="4" spans="1:10" ht="79.5" thickBot="1" x14ac:dyDescent="0.3">
      <c r="A4" s="5" t="s">
        <v>36</v>
      </c>
      <c r="B4" s="6" t="s">
        <v>37</v>
      </c>
      <c r="C4" s="6" t="s">
        <v>68</v>
      </c>
      <c r="D4" s="6" t="s">
        <v>38</v>
      </c>
      <c r="E4" s="6" t="s">
        <v>69</v>
      </c>
      <c r="F4" s="6" t="s">
        <v>56</v>
      </c>
      <c r="G4" s="6" t="s">
        <v>100</v>
      </c>
      <c r="H4" s="6" t="s">
        <v>101</v>
      </c>
      <c r="I4" s="3" t="s">
        <v>57</v>
      </c>
      <c r="J4" s="20" t="s">
        <v>62</v>
      </c>
    </row>
    <row r="5" spans="1:10" ht="36.75" customHeight="1" thickBot="1" x14ac:dyDescent="0.3">
      <c r="A5" s="23" t="s">
        <v>0</v>
      </c>
      <c r="B5" s="15">
        <v>201</v>
      </c>
      <c r="C5" s="13"/>
      <c r="D5" s="13"/>
      <c r="E5" s="13"/>
      <c r="F5" s="7">
        <v>17841389.949999999</v>
      </c>
      <c r="G5" s="7">
        <v>28449370.010000002</v>
      </c>
      <c r="H5" s="7">
        <v>27076210.25</v>
      </c>
      <c r="I5" s="19">
        <f>H5/F5</f>
        <v>1.5176065500434848</v>
      </c>
      <c r="J5" s="21">
        <f>H5/G5</f>
        <v>0.95173321027786084</v>
      </c>
    </row>
    <row r="6" spans="1:10" ht="24" customHeight="1" thickBot="1" x14ac:dyDescent="0.3">
      <c r="A6" s="24" t="s">
        <v>1</v>
      </c>
      <c r="B6" s="16">
        <v>201</v>
      </c>
      <c r="C6" s="33" t="s">
        <v>55</v>
      </c>
      <c r="D6" s="14"/>
      <c r="E6" s="34"/>
      <c r="F6" s="7" t="e">
        <f>F7+F28+F35</f>
        <v>#REF!</v>
      </c>
      <c r="G6" s="7">
        <v>7173864.0999999996</v>
      </c>
      <c r="H6" s="7">
        <v>6145156.3700000001</v>
      </c>
      <c r="I6" s="19" t="e">
        <f t="shared" ref="I6:I91" si="0">H6/F6</f>
        <v>#REF!</v>
      </c>
      <c r="J6" s="21">
        <f t="shared" ref="J6:J78" si="1">H6/G6</f>
        <v>0.85660339871785418</v>
      </c>
    </row>
    <row r="7" spans="1:10" ht="63.75" customHeight="1" thickBot="1" x14ac:dyDescent="0.3">
      <c r="A7" s="35" t="s">
        <v>2</v>
      </c>
      <c r="B7" s="36">
        <v>201</v>
      </c>
      <c r="C7" s="37" t="s">
        <v>43</v>
      </c>
      <c r="D7" s="38"/>
      <c r="E7" s="34"/>
      <c r="F7" s="8" t="e">
        <f>F8+F11+F25</f>
        <v>#REF!</v>
      </c>
      <c r="G7" s="8">
        <v>5918072.5</v>
      </c>
      <c r="H7" s="8">
        <v>5785509.3700000001</v>
      </c>
      <c r="I7" s="19" t="e">
        <f t="shared" si="0"/>
        <v>#REF!</v>
      </c>
      <c r="J7" s="21">
        <v>0.99990406373517782</v>
      </c>
    </row>
    <row r="8" spans="1:10" ht="56.25" customHeight="1" thickBot="1" x14ac:dyDescent="0.3">
      <c r="A8" s="24" t="s">
        <v>70</v>
      </c>
      <c r="B8" s="16">
        <v>201</v>
      </c>
      <c r="C8" s="33" t="s">
        <v>43</v>
      </c>
      <c r="D8" s="14">
        <v>2041180020</v>
      </c>
      <c r="E8" s="34"/>
      <c r="F8" s="8">
        <v>476600</v>
      </c>
      <c r="G8" s="8">
        <v>850195</v>
      </c>
      <c r="H8" s="8">
        <v>751858.45</v>
      </c>
      <c r="I8" s="19">
        <f t="shared" si="0"/>
        <v>1.5775460553923624</v>
      </c>
      <c r="J8" s="21">
        <v>0.99990406373517782</v>
      </c>
    </row>
    <row r="9" spans="1:10" ht="60" customHeight="1" thickBot="1" x14ac:dyDescent="0.3">
      <c r="A9" s="24" t="s">
        <v>3</v>
      </c>
      <c r="B9" s="16">
        <v>201</v>
      </c>
      <c r="C9" s="33" t="s">
        <v>43</v>
      </c>
      <c r="D9" s="14">
        <v>2041180020</v>
      </c>
      <c r="E9" s="14">
        <v>100</v>
      </c>
      <c r="F9" s="8">
        <v>476600</v>
      </c>
      <c r="G9" s="8">
        <v>850195</v>
      </c>
      <c r="H9" s="8">
        <v>751858.45</v>
      </c>
      <c r="I9" s="19">
        <f t="shared" si="0"/>
        <v>1.5775460553923624</v>
      </c>
      <c r="J9" s="21">
        <v>0.99990406373517782</v>
      </c>
    </row>
    <row r="10" spans="1:10" ht="26.25" customHeight="1" thickBot="1" x14ac:dyDescent="0.3">
      <c r="A10" s="24" t="s">
        <v>4</v>
      </c>
      <c r="B10" s="16">
        <v>201</v>
      </c>
      <c r="C10" s="33" t="s">
        <v>43</v>
      </c>
      <c r="D10" s="14">
        <v>2041180020</v>
      </c>
      <c r="E10" s="14">
        <v>120</v>
      </c>
      <c r="F10" s="8">
        <v>476600</v>
      </c>
      <c r="G10" s="8">
        <v>850195</v>
      </c>
      <c r="H10" s="8">
        <v>751858.45</v>
      </c>
      <c r="I10" s="19">
        <f t="shared" si="0"/>
        <v>1.5775460553923624</v>
      </c>
      <c r="J10" s="21">
        <v>0.99990406373517782</v>
      </c>
    </row>
    <row r="11" spans="1:10" ht="39" customHeight="1" thickBot="1" x14ac:dyDescent="0.3">
      <c r="A11" s="24" t="s">
        <v>39</v>
      </c>
      <c r="B11" s="16">
        <v>201</v>
      </c>
      <c r="C11" s="33" t="s">
        <v>43</v>
      </c>
      <c r="D11" s="14">
        <v>2041180040</v>
      </c>
      <c r="E11" s="34"/>
      <c r="F11" s="8" t="e">
        <f>F12+F14+#REF!</f>
        <v>#REF!</v>
      </c>
      <c r="G11" s="39">
        <f>G12+G14+G16</f>
        <v>4575341</v>
      </c>
      <c r="H11" s="39">
        <v>2774795</v>
      </c>
      <c r="I11" s="19" t="e">
        <f t="shared" si="0"/>
        <v>#REF!</v>
      </c>
      <c r="J11" s="21">
        <v>0.99990406373517782</v>
      </c>
    </row>
    <row r="12" spans="1:10" ht="54.75" customHeight="1" thickBot="1" x14ac:dyDescent="0.3">
      <c r="A12" s="24" t="s">
        <v>3</v>
      </c>
      <c r="B12" s="16">
        <v>201</v>
      </c>
      <c r="C12" s="33" t="s">
        <v>43</v>
      </c>
      <c r="D12" s="14">
        <v>2041180040</v>
      </c>
      <c r="E12" s="14">
        <v>100</v>
      </c>
      <c r="F12" s="8">
        <f>F13</f>
        <v>1631806</v>
      </c>
      <c r="G12" s="8">
        <v>2200284</v>
      </c>
      <c r="H12" s="8">
        <v>2172308.2999999998</v>
      </c>
      <c r="I12" s="19">
        <f t="shared" si="0"/>
        <v>1.3312295088999548</v>
      </c>
      <c r="J12" s="21">
        <v>0.99990406373517782</v>
      </c>
    </row>
    <row r="13" spans="1:10" ht="29.25" customHeight="1" thickBot="1" x14ac:dyDescent="0.3">
      <c r="A13" s="24" t="s">
        <v>4</v>
      </c>
      <c r="B13" s="16">
        <v>201</v>
      </c>
      <c r="C13" s="33" t="s">
        <v>43</v>
      </c>
      <c r="D13" s="14">
        <v>2041180040</v>
      </c>
      <c r="E13" s="14">
        <v>120</v>
      </c>
      <c r="F13" s="8">
        <f>1670806-39000</f>
        <v>1631806</v>
      </c>
      <c r="G13" s="8">
        <v>2200284</v>
      </c>
      <c r="H13" s="8">
        <v>2172308.2999999998</v>
      </c>
      <c r="I13" s="19">
        <f t="shared" si="0"/>
        <v>1.3312295088999548</v>
      </c>
      <c r="J13" s="21">
        <v>0.99990406373517782</v>
      </c>
    </row>
    <row r="14" spans="1:10" ht="25.5" customHeight="1" thickBot="1" x14ac:dyDescent="0.3">
      <c r="A14" s="24" t="s">
        <v>5</v>
      </c>
      <c r="B14" s="16">
        <v>201</v>
      </c>
      <c r="C14" s="33" t="s">
        <v>43</v>
      </c>
      <c r="D14" s="14">
        <v>2041180040</v>
      </c>
      <c r="E14" s="14">
        <v>200</v>
      </c>
      <c r="F14" s="8">
        <v>792834.16</v>
      </c>
      <c r="G14" s="8">
        <v>2299989</v>
      </c>
      <c r="H14" s="8">
        <v>2293939.5499999998</v>
      </c>
      <c r="I14" s="19">
        <f t="shared" si="0"/>
        <v>2.8933409604853551</v>
      </c>
      <c r="J14" s="21">
        <f t="shared" si="1"/>
        <v>0.99736979176856921</v>
      </c>
    </row>
    <row r="15" spans="1:10" ht="39" customHeight="1" thickBot="1" x14ac:dyDescent="0.3">
      <c r="A15" s="24" t="s">
        <v>6</v>
      </c>
      <c r="B15" s="16">
        <v>201</v>
      </c>
      <c r="C15" s="33" t="s">
        <v>43</v>
      </c>
      <c r="D15" s="14">
        <v>2041180040</v>
      </c>
      <c r="E15" s="14">
        <v>240</v>
      </c>
      <c r="F15" s="8">
        <v>792834.16</v>
      </c>
      <c r="G15" s="8">
        <v>2299989</v>
      </c>
      <c r="H15" s="8">
        <v>2293939.5499999998</v>
      </c>
      <c r="I15" s="19">
        <f t="shared" si="0"/>
        <v>2.8933409604853551</v>
      </c>
      <c r="J15" s="21">
        <f t="shared" si="1"/>
        <v>0.99736979176856921</v>
      </c>
    </row>
    <row r="16" spans="1:10" ht="26.25" customHeight="1" thickBot="1" x14ac:dyDescent="0.3">
      <c r="A16" s="24" t="s">
        <v>7</v>
      </c>
      <c r="B16" s="16">
        <v>201</v>
      </c>
      <c r="C16" s="33" t="s">
        <v>43</v>
      </c>
      <c r="D16" s="14">
        <v>2041180040</v>
      </c>
      <c r="E16" s="14">
        <v>800</v>
      </c>
      <c r="F16" s="8">
        <v>5858.28</v>
      </c>
      <c r="G16" s="8">
        <v>75068</v>
      </c>
      <c r="H16" s="8">
        <v>75066.570000000007</v>
      </c>
      <c r="I16" s="19"/>
      <c r="J16" s="21">
        <f t="shared" si="1"/>
        <v>0.99998095060478509</v>
      </c>
    </row>
    <row r="17" spans="1:10" ht="25.5" customHeight="1" thickBot="1" x14ac:dyDescent="0.3">
      <c r="A17" s="24" t="s">
        <v>8</v>
      </c>
      <c r="B17" s="16">
        <v>201</v>
      </c>
      <c r="C17" s="33" t="s">
        <v>43</v>
      </c>
      <c r="D17" s="14">
        <v>2041180040</v>
      </c>
      <c r="E17" s="14">
        <v>850</v>
      </c>
      <c r="F17" s="10">
        <v>978.25</v>
      </c>
      <c r="G17" s="8">
        <v>75068</v>
      </c>
      <c r="H17" s="8">
        <v>75066.570000000007</v>
      </c>
      <c r="I17" s="19"/>
      <c r="J17" s="21">
        <f t="shared" si="1"/>
        <v>0.99998095060478509</v>
      </c>
    </row>
    <row r="18" spans="1:10" ht="36" customHeight="1" thickBot="1" x14ac:dyDescent="0.3">
      <c r="A18" s="63" t="s">
        <v>102</v>
      </c>
      <c r="B18" s="64">
        <v>201</v>
      </c>
      <c r="C18" s="65" t="s">
        <v>43</v>
      </c>
      <c r="D18" s="66">
        <v>2041180100</v>
      </c>
      <c r="E18" s="66"/>
      <c r="F18" s="62"/>
      <c r="G18" s="39">
        <v>34704</v>
      </c>
      <c r="H18" s="39">
        <v>34704</v>
      </c>
      <c r="I18" s="39">
        <v>34704</v>
      </c>
      <c r="J18" s="72">
        <f t="shared" si="1"/>
        <v>1</v>
      </c>
    </row>
    <row r="19" spans="1:10" ht="30.75" customHeight="1" thickBot="1" x14ac:dyDescent="0.3">
      <c r="A19" s="31" t="s">
        <v>5</v>
      </c>
      <c r="B19" s="67">
        <v>201</v>
      </c>
      <c r="C19" s="65" t="s">
        <v>43</v>
      </c>
      <c r="D19" s="41">
        <v>2041180100</v>
      </c>
      <c r="E19" s="41">
        <v>200</v>
      </c>
      <c r="F19" s="62"/>
      <c r="G19" s="39">
        <v>34704</v>
      </c>
      <c r="H19" s="39">
        <v>34704</v>
      </c>
      <c r="I19" s="71"/>
      <c r="J19" s="72">
        <f t="shared" si="1"/>
        <v>1</v>
      </c>
    </row>
    <row r="20" spans="1:10" ht="35.25" customHeight="1" thickBot="1" x14ac:dyDescent="0.3">
      <c r="A20" s="31" t="s">
        <v>6</v>
      </c>
      <c r="B20" s="67">
        <v>201</v>
      </c>
      <c r="C20" s="65" t="s">
        <v>43</v>
      </c>
      <c r="D20" s="41">
        <v>2041180100</v>
      </c>
      <c r="E20" s="41">
        <v>240</v>
      </c>
      <c r="F20" s="62"/>
      <c r="G20" s="39">
        <v>34704</v>
      </c>
      <c r="H20" s="39">
        <v>34704</v>
      </c>
      <c r="I20" s="71"/>
      <c r="J20" s="72">
        <f t="shared" si="1"/>
        <v>1</v>
      </c>
    </row>
    <row r="21" spans="1:10" ht="113.25" customHeight="1" thickBot="1" x14ac:dyDescent="0.3">
      <c r="A21" s="24" t="s">
        <v>11</v>
      </c>
      <c r="B21" s="16">
        <v>201</v>
      </c>
      <c r="C21" s="33" t="s">
        <v>43</v>
      </c>
      <c r="D21" s="14">
        <v>2041112023</v>
      </c>
      <c r="E21" s="14"/>
      <c r="F21" s="8">
        <v>5858.28</v>
      </c>
      <c r="G21" s="8">
        <v>200</v>
      </c>
      <c r="H21" s="8">
        <v>0</v>
      </c>
      <c r="I21" s="19">
        <f t="shared" si="0"/>
        <v>0</v>
      </c>
      <c r="J21" s="21">
        <f t="shared" si="1"/>
        <v>0</v>
      </c>
    </row>
    <row r="22" spans="1:10" ht="35.25" customHeight="1" thickBot="1" x14ac:dyDescent="0.3">
      <c r="A22" s="24" t="s">
        <v>5</v>
      </c>
      <c r="B22" s="16">
        <v>201</v>
      </c>
      <c r="C22" s="33" t="s">
        <v>43</v>
      </c>
      <c r="D22" s="14">
        <v>2041112023</v>
      </c>
      <c r="E22" s="14">
        <v>200</v>
      </c>
      <c r="F22" s="25">
        <v>63838</v>
      </c>
      <c r="G22" s="8">
        <v>200</v>
      </c>
      <c r="H22" s="8">
        <v>0</v>
      </c>
      <c r="I22" s="19"/>
      <c r="J22" s="21">
        <f t="shared" si="1"/>
        <v>0</v>
      </c>
    </row>
    <row r="23" spans="1:10" ht="42" customHeight="1" thickBot="1" x14ac:dyDescent="0.3">
      <c r="A23" s="24" t="s">
        <v>6</v>
      </c>
      <c r="B23" s="16">
        <v>201</v>
      </c>
      <c r="C23" s="33" t="s">
        <v>43</v>
      </c>
      <c r="D23" s="14">
        <v>2041112023</v>
      </c>
      <c r="E23" s="14">
        <v>240</v>
      </c>
      <c r="F23" s="29">
        <v>63838</v>
      </c>
      <c r="G23" s="8">
        <v>200</v>
      </c>
      <c r="H23" s="8">
        <v>0</v>
      </c>
      <c r="I23" s="19"/>
      <c r="J23" s="21">
        <f t="shared" si="1"/>
        <v>0</v>
      </c>
    </row>
    <row r="24" spans="1:10" ht="72.75" customHeight="1" thickBot="1" x14ac:dyDescent="0.3">
      <c r="A24" s="24" t="s">
        <v>71</v>
      </c>
      <c r="B24" s="16">
        <v>201</v>
      </c>
      <c r="C24" s="33" t="s">
        <v>43</v>
      </c>
      <c r="D24" s="14">
        <v>2041184400</v>
      </c>
      <c r="E24" s="14"/>
      <c r="F24" s="29">
        <v>63838</v>
      </c>
      <c r="G24" s="8">
        <v>850</v>
      </c>
      <c r="H24" s="8">
        <v>850</v>
      </c>
      <c r="I24" s="19"/>
      <c r="J24" s="21">
        <f t="shared" si="1"/>
        <v>1</v>
      </c>
    </row>
    <row r="25" spans="1:10" ht="24.75" customHeight="1" thickBot="1" x14ac:dyDescent="0.3">
      <c r="A25" s="24" t="s">
        <v>25</v>
      </c>
      <c r="B25" s="16">
        <v>201</v>
      </c>
      <c r="C25" s="33" t="s">
        <v>43</v>
      </c>
      <c r="D25" s="14">
        <v>2041184400</v>
      </c>
      <c r="E25" s="14">
        <v>500</v>
      </c>
      <c r="F25" s="8">
        <v>803</v>
      </c>
      <c r="G25" s="8">
        <v>850</v>
      </c>
      <c r="H25" s="8">
        <v>850</v>
      </c>
      <c r="I25" s="19">
        <f t="shared" si="0"/>
        <v>1.0585305105853051</v>
      </c>
      <c r="J25" s="21">
        <f t="shared" si="1"/>
        <v>1</v>
      </c>
    </row>
    <row r="26" spans="1:10" ht="22.5" customHeight="1" thickBot="1" x14ac:dyDescent="0.3">
      <c r="A26" s="24" t="s">
        <v>26</v>
      </c>
      <c r="B26" s="16">
        <v>201</v>
      </c>
      <c r="C26" s="33" t="s">
        <v>43</v>
      </c>
      <c r="D26" s="14">
        <v>2041184400</v>
      </c>
      <c r="E26" s="14">
        <v>540</v>
      </c>
      <c r="F26" s="8">
        <v>803</v>
      </c>
      <c r="G26" s="8">
        <v>850</v>
      </c>
      <c r="H26" s="8">
        <v>850</v>
      </c>
      <c r="I26" s="19">
        <f t="shared" si="0"/>
        <v>1.0585305105853051</v>
      </c>
      <c r="J26" s="21">
        <f t="shared" si="1"/>
        <v>1</v>
      </c>
    </row>
    <row r="27" spans="1:10" ht="36.75" customHeight="1" thickBot="1" x14ac:dyDescent="0.3">
      <c r="A27" s="73" t="s">
        <v>72</v>
      </c>
      <c r="B27" s="74">
        <v>201</v>
      </c>
      <c r="C27" s="75" t="s">
        <v>43</v>
      </c>
      <c r="D27" s="76">
        <v>7000015920</v>
      </c>
      <c r="E27" s="77"/>
      <c r="F27" s="8">
        <v>803</v>
      </c>
      <c r="G27" s="8">
        <v>208320</v>
      </c>
      <c r="H27" s="8">
        <v>208320</v>
      </c>
      <c r="I27" s="19">
        <f t="shared" si="0"/>
        <v>259.42714819427147</v>
      </c>
      <c r="J27" s="21">
        <f t="shared" si="1"/>
        <v>1</v>
      </c>
    </row>
    <row r="28" spans="1:10" ht="58.5" customHeight="1" thickBot="1" x14ac:dyDescent="0.3">
      <c r="A28" s="73" t="s">
        <v>3</v>
      </c>
      <c r="B28" s="74">
        <v>201</v>
      </c>
      <c r="C28" s="75" t="s">
        <v>43</v>
      </c>
      <c r="D28" s="76">
        <v>7000015920</v>
      </c>
      <c r="E28" s="77">
        <v>100</v>
      </c>
      <c r="F28" s="7">
        <v>22304.6</v>
      </c>
      <c r="G28" s="8">
        <v>208320</v>
      </c>
      <c r="H28" s="8">
        <v>208320</v>
      </c>
      <c r="I28" s="19">
        <f t="shared" si="0"/>
        <v>9.3397774450113431</v>
      </c>
      <c r="J28" s="21">
        <f t="shared" si="1"/>
        <v>1</v>
      </c>
    </row>
    <row r="29" spans="1:10" ht="28.5" customHeight="1" thickBot="1" x14ac:dyDescent="0.3">
      <c r="A29" s="73" t="s">
        <v>4</v>
      </c>
      <c r="B29" s="74">
        <v>201</v>
      </c>
      <c r="C29" s="75" t="s">
        <v>43</v>
      </c>
      <c r="D29" s="76">
        <v>7000015920</v>
      </c>
      <c r="E29" s="77">
        <v>120</v>
      </c>
      <c r="F29" s="8">
        <v>22304.6</v>
      </c>
      <c r="G29" s="8">
        <v>208320</v>
      </c>
      <c r="H29" s="8">
        <v>208320</v>
      </c>
      <c r="I29" s="19">
        <f t="shared" si="0"/>
        <v>9.3397774450113431</v>
      </c>
      <c r="J29" s="21">
        <f t="shared" si="1"/>
        <v>1</v>
      </c>
    </row>
    <row r="30" spans="1:10" ht="28.5" customHeight="1" thickBot="1" x14ac:dyDescent="0.3">
      <c r="A30" s="63" t="s">
        <v>75</v>
      </c>
      <c r="B30" s="30">
        <v>201</v>
      </c>
      <c r="C30" s="68">
        <v>104</v>
      </c>
      <c r="D30" s="66">
        <v>7000083030</v>
      </c>
      <c r="E30" s="66"/>
      <c r="F30" s="8"/>
      <c r="G30" s="39">
        <v>248462.5</v>
      </c>
      <c r="H30" s="39">
        <v>248462.5</v>
      </c>
      <c r="I30" s="71"/>
      <c r="J30" s="72">
        <f t="shared" si="1"/>
        <v>1</v>
      </c>
    </row>
    <row r="31" spans="1:10" ht="28.5" customHeight="1" thickBot="1" x14ac:dyDescent="0.3">
      <c r="A31" s="31" t="s">
        <v>5</v>
      </c>
      <c r="B31" s="40">
        <v>201</v>
      </c>
      <c r="C31" s="42">
        <v>104</v>
      </c>
      <c r="D31" s="41">
        <v>7000083030</v>
      </c>
      <c r="E31" s="41">
        <v>200</v>
      </c>
      <c r="F31" s="8"/>
      <c r="G31" s="39">
        <v>248462.5</v>
      </c>
      <c r="H31" s="39">
        <v>248462.5</v>
      </c>
      <c r="I31" s="71"/>
      <c r="J31" s="72">
        <f t="shared" si="1"/>
        <v>1</v>
      </c>
    </row>
    <row r="32" spans="1:10" ht="34.5" customHeight="1" thickBot="1" x14ac:dyDescent="0.3">
      <c r="A32" s="31" t="s">
        <v>6</v>
      </c>
      <c r="B32" s="40">
        <v>201</v>
      </c>
      <c r="C32" s="42">
        <v>104</v>
      </c>
      <c r="D32" s="41">
        <v>7000083030</v>
      </c>
      <c r="E32" s="41">
        <v>240</v>
      </c>
      <c r="F32" s="8"/>
      <c r="G32" s="39">
        <v>248462.5</v>
      </c>
      <c r="H32" s="39">
        <v>248462.5</v>
      </c>
      <c r="I32" s="71"/>
      <c r="J32" s="72">
        <f t="shared" si="1"/>
        <v>1</v>
      </c>
    </row>
    <row r="33" spans="1:10" ht="55.5" customHeight="1" thickBot="1" x14ac:dyDescent="0.3">
      <c r="A33" s="35" t="s">
        <v>34</v>
      </c>
      <c r="B33" s="36">
        <v>201</v>
      </c>
      <c r="C33" s="37" t="s">
        <v>44</v>
      </c>
      <c r="D33" s="38"/>
      <c r="E33" s="38"/>
      <c r="F33" s="8">
        <v>22304.6</v>
      </c>
      <c r="G33" s="8">
        <v>23147</v>
      </c>
      <c r="H33" s="8">
        <v>23147</v>
      </c>
      <c r="I33" s="8">
        <v>23147</v>
      </c>
      <c r="J33" s="21">
        <f t="shared" si="1"/>
        <v>1</v>
      </c>
    </row>
    <row r="34" spans="1:10" ht="78.75" customHeight="1" thickBot="1" x14ac:dyDescent="0.3">
      <c r="A34" s="24" t="s">
        <v>40</v>
      </c>
      <c r="B34" s="16">
        <v>201</v>
      </c>
      <c r="C34" s="33" t="s">
        <v>44</v>
      </c>
      <c r="D34" s="14">
        <v>7000084200</v>
      </c>
      <c r="E34" s="14"/>
      <c r="F34" s="8">
        <v>22304.6</v>
      </c>
      <c r="G34" s="8">
        <v>23147</v>
      </c>
      <c r="H34" s="8">
        <v>23147</v>
      </c>
      <c r="I34" s="19">
        <f t="shared" si="0"/>
        <v>1.0377679940460713</v>
      </c>
      <c r="J34" s="21">
        <f t="shared" si="1"/>
        <v>1</v>
      </c>
    </row>
    <row r="35" spans="1:10" ht="27" customHeight="1" thickBot="1" x14ac:dyDescent="0.3">
      <c r="A35" s="24" t="s">
        <v>25</v>
      </c>
      <c r="B35" s="16">
        <v>201</v>
      </c>
      <c r="C35" s="33" t="s">
        <v>44</v>
      </c>
      <c r="D35" s="14">
        <v>7000084200</v>
      </c>
      <c r="E35" s="14">
        <v>500</v>
      </c>
      <c r="F35" s="7" t="e">
        <f>F36+#REF!+F50</f>
        <v>#REF!</v>
      </c>
      <c r="G35" s="8">
        <v>23147</v>
      </c>
      <c r="H35" s="8">
        <v>23147</v>
      </c>
      <c r="I35" s="19" t="e">
        <f t="shared" si="0"/>
        <v>#REF!</v>
      </c>
      <c r="J35" s="21">
        <f t="shared" si="1"/>
        <v>1</v>
      </c>
    </row>
    <row r="36" spans="1:10" ht="27.75" customHeight="1" thickBot="1" x14ac:dyDescent="0.3">
      <c r="A36" s="24" t="s">
        <v>26</v>
      </c>
      <c r="B36" s="16">
        <v>201</v>
      </c>
      <c r="C36" s="33" t="s">
        <v>44</v>
      </c>
      <c r="D36" s="14">
        <v>7000084200</v>
      </c>
      <c r="E36" s="14">
        <v>540</v>
      </c>
      <c r="F36" s="8" t="e">
        <f>#REF!</f>
        <v>#REF!</v>
      </c>
      <c r="G36" s="8">
        <v>23147</v>
      </c>
      <c r="H36" s="8">
        <v>23147</v>
      </c>
      <c r="I36" s="19" t="e">
        <f t="shared" si="0"/>
        <v>#REF!</v>
      </c>
      <c r="J36" s="21">
        <f t="shared" si="1"/>
        <v>1</v>
      </c>
    </row>
    <row r="37" spans="1:10" ht="27.75" customHeight="1" thickBot="1" x14ac:dyDescent="0.3">
      <c r="A37" s="69" t="s">
        <v>103</v>
      </c>
      <c r="B37" s="30">
        <v>201</v>
      </c>
      <c r="C37" s="70" t="s">
        <v>104</v>
      </c>
      <c r="D37" s="66"/>
      <c r="E37" s="66"/>
      <c r="F37" s="39"/>
      <c r="G37" s="39">
        <v>325500</v>
      </c>
      <c r="H37" s="39">
        <v>325500</v>
      </c>
      <c r="I37" s="71"/>
      <c r="J37" s="72">
        <f t="shared" si="1"/>
        <v>1</v>
      </c>
    </row>
    <row r="38" spans="1:10" ht="43.5" customHeight="1" thickBot="1" x14ac:dyDescent="0.3">
      <c r="A38" s="31" t="s">
        <v>39</v>
      </c>
      <c r="B38" s="40">
        <v>201</v>
      </c>
      <c r="C38" s="65" t="s">
        <v>104</v>
      </c>
      <c r="D38" s="41">
        <v>7000080040</v>
      </c>
      <c r="E38" s="41"/>
      <c r="F38" s="39"/>
      <c r="G38" s="39">
        <v>325500</v>
      </c>
      <c r="H38" s="39">
        <v>325500</v>
      </c>
      <c r="I38" s="71"/>
      <c r="J38" s="72">
        <f t="shared" si="1"/>
        <v>1</v>
      </c>
    </row>
    <row r="39" spans="1:10" ht="27.75" customHeight="1" thickBot="1" x14ac:dyDescent="0.3">
      <c r="A39" s="31" t="s">
        <v>93</v>
      </c>
      <c r="B39" s="40">
        <v>201</v>
      </c>
      <c r="C39" s="65" t="s">
        <v>104</v>
      </c>
      <c r="D39" s="41">
        <v>7000080040</v>
      </c>
      <c r="E39" s="41">
        <v>800</v>
      </c>
      <c r="F39" s="39"/>
      <c r="G39" s="39">
        <v>325500</v>
      </c>
      <c r="H39" s="39">
        <v>325500</v>
      </c>
      <c r="I39" s="71"/>
      <c r="J39" s="72">
        <f t="shared" si="1"/>
        <v>1</v>
      </c>
    </row>
    <row r="40" spans="1:10" ht="27.75" customHeight="1" thickBot="1" x14ac:dyDescent="0.3">
      <c r="A40" s="31" t="s">
        <v>105</v>
      </c>
      <c r="B40" s="40">
        <v>201</v>
      </c>
      <c r="C40" s="65" t="s">
        <v>104</v>
      </c>
      <c r="D40" s="28">
        <v>7000080040</v>
      </c>
      <c r="E40" s="28">
        <v>880</v>
      </c>
      <c r="F40" s="8"/>
      <c r="G40" s="8">
        <v>325500</v>
      </c>
      <c r="H40" s="8">
        <v>325500</v>
      </c>
      <c r="I40" s="19"/>
      <c r="J40" s="21">
        <f t="shared" si="1"/>
        <v>1</v>
      </c>
    </row>
    <row r="41" spans="1:10" ht="27.75" customHeight="1" thickBot="1" x14ac:dyDescent="0.3">
      <c r="A41" s="59" t="s">
        <v>92</v>
      </c>
      <c r="B41" s="15">
        <v>201</v>
      </c>
      <c r="C41" s="61" t="s">
        <v>95</v>
      </c>
      <c r="D41" s="60"/>
      <c r="E41" s="60"/>
      <c r="F41" s="8"/>
      <c r="G41" s="8">
        <v>896144.6</v>
      </c>
      <c r="H41" s="8">
        <v>0</v>
      </c>
      <c r="I41" s="19"/>
      <c r="J41" s="21">
        <f t="shared" si="1"/>
        <v>0</v>
      </c>
    </row>
    <row r="42" spans="1:10" ht="27.75" customHeight="1" thickBot="1" x14ac:dyDescent="0.3">
      <c r="A42" s="24" t="s">
        <v>75</v>
      </c>
      <c r="B42" s="16">
        <v>201</v>
      </c>
      <c r="C42" s="33" t="s">
        <v>95</v>
      </c>
      <c r="D42" s="14">
        <v>7000083030</v>
      </c>
      <c r="E42" s="14"/>
      <c r="F42" s="8"/>
      <c r="G42" s="8">
        <v>896144.6</v>
      </c>
      <c r="H42" s="8">
        <v>0</v>
      </c>
      <c r="I42" s="19"/>
      <c r="J42" s="21">
        <f t="shared" si="1"/>
        <v>0</v>
      </c>
    </row>
    <row r="43" spans="1:10" ht="27.75" customHeight="1" thickBot="1" x14ac:dyDescent="0.3">
      <c r="A43" s="24" t="s">
        <v>93</v>
      </c>
      <c r="B43" s="16">
        <v>201</v>
      </c>
      <c r="C43" s="33" t="s">
        <v>95</v>
      </c>
      <c r="D43" s="14">
        <v>7000083030</v>
      </c>
      <c r="E43" s="14">
        <v>800</v>
      </c>
      <c r="F43" s="8"/>
      <c r="G43" s="8">
        <v>896144.6</v>
      </c>
      <c r="H43" s="8">
        <v>0</v>
      </c>
      <c r="I43" s="19"/>
      <c r="J43" s="21">
        <f t="shared" si="1"/>
        <v>0</v>
      </c>
    </row>
    <row r="44" spans="1:10" ht="27.75" customHeight="1" thickBot="1" x14ac:dyDescent="0.3">
      <c r="A44" s="24" t="s">
        <v>94</v>
      </c>
      <c r="B44" s="16">
        <v>201</v>
      </c>
      <c r="C44" s="33" t="s">
        <v>95</v>
      </c>
      <c r="D44" s="14">
        <v>7000083030</v>
      </c>
      <c r="E44" s="14">
        <v>870</v>
      </c>
      <c r="F44" s="8"/>
      <c r="G44" s="8">
        <v>896144.6</v>
      </c>
      <c r="H44" s="8">
        <v>0</v>
      </c>
      <c r="I44" s="19"/>
      <c r="J44" s="21">
        <f t="shared" si="1"/>
        <v>0</v>
      </c>
    </row>
    <row r="45" spans="1:10" ht="27.75" customHeight="1" thickBot="1" x14ac:dyDescent="0.3">
      <c r="A45" s="35" t="s">
        <v>10</v>
      </c>
      <c r="B45" s="36">
        <v>201</v>
      </c>
      <c r="C45" s="37" t="s">
        <v>45</v>
      </c>
      <c r="D45" s="38"/>
      <c r="E45" s="34"/>
      <c r="F45" s="53" t="s">
        <v>86</v>
      </c>
      <c r="G45" s="8">
        <v>11000</v>
      </c>
      <c r="H45" s="8">
        <v>11000</v>
      </c>
      <c r="I45" s="19"/>
      <c r="J45" s="21">
        <f t="shared" si="1"/>
        <v>1</v>
      </c>
    </row>
    <row r="46" spans="1:10" ht="27.75" customHeight="1" thickBot="1" x14ac:dyDescent="0.3">
      <c r="A46" s="24" t="s">
        <v>9</v>
      </c>
      <c r="B46" s="16">
        <v>201</v>
      </c>
      <c r="C46" s="33" t="s">
        <v>45</v>
      </c>
      <c r="D46" s="14">
        <v>2041181410</v>
      </c>
      <c r="E46" s="34"/>
      <c r="F46" s="53" t="s">
        <v>86</v>
      </c>
      <c r="G46" s="8">
        <v>11000</v>
      </c>
      <c r="H46" s="8">
        <v>11000</v>
      </c>
      <c r="I46" s="19"/>
      <c r="J46" s="21">
        <f t="shared" si="1"/>
        <v>1</v>
      </c>
    </row>
    <row r="47" spans="1:10" ht="27.75" customHeight="1" thickBot="1" x14ac:dyDescent="0.3">
      <c r="A47" s="24" t="s">
        <v>7</v>
      </c>
      <c r="B47" s="16">
        <v>201</v>
      </c>
      <c r="C47" s="33" t="s">
        <v>45</v>
      </c>
      <c r="D47" s="14">
        <v>2041181410</v>
      </c>
      <c r="E47" s="14">
        <v>800</v>
      </c>
      <c r="F47" s="54" t="s">
        <v>86</v>
      </c>
      <c r="G47" s="8">
        <v>11000</v>
      </c>
      <c r="H47" s="8">
        <v>11000</v>
      </c>
      <c r="I47" s="19"/>
      <c r="J47" s="21">
        <f t="shared" si="1"/>
        <v>1</v>
      </c>
    </row>
    <row r="48" spans="1:10" ht="27.75" customHeight="1" thickBot="1" x14ac:dyDescent="0.3">
      <c r="A48" s="24" t="s">
        <v>8</v>
      </c>
      <c r="B48" s="16">
        <v>201</v>
      </c>
      <c r="C48" s="33" t="s">
        <v>45</v>
      </c>
      <c r="D48" s="14">
        <v>2041181410</v>
      </c>
      <c r="E48" s="14">
        <v>850</v>
      </c>
      <c r="F48" s="54" t="s">
        <v>86</v>
      </c>
      <c r="G48" s="8">
        <v>11000</v>
      </c>
      <c r="H48" s="8">
        <v>11000</v>
      </c>
      <c r="I48" s="19"/>
      <c r="J48" s="21">
        <f t="shared" si="1"/>
        <v>1</v>
      </c>
    </row>
    <row r="49" spans="1:10" ht="27.75" customHeight="1" thickBot="1" x14ac:dyDescent="0.3">
      <c r="A49" s="24" t="s">
        <v>12</v>
      </c>
      <c r="B49" s="16">
        <v>201</v>
      </c>
      <c r="C49" s="33" t="s">
        <v>46</v>
      </c>
      <c r="D49" s="14"/>
      <c r="E49" s="34"/>
      <c r="F49" s="8">
        <v>9000</v>
      </c>
      <c r="G49" s="8">
        <v>345446</v>
      </c>
      <c r="H49" s="8">
        <v>345446</v>
      </c>
      <c r="I49" s="8">
        <v>345446</v>
      </c>
      <c r="J49" s="21">
        <f t="shared" si="1"/>
        <v>1</v>
      </c>
    </row>
    <row r="50" spans="1:10" ht="27.75" customHeight="1" thickBot="1" x14ac:dyDescent="0.3">
      <c r="A50" s="35" t="s">
        <v>13</v>
      </c>
      <c r="B50" s="16">
        <v>201</v>
      </c>
      <c r="C50" s="33" t="s">
        <v>47</v>
      </c>
      <c r="D50" s="14"/>
      <c r="E50" s="34"/>
      <c r="F50" s="8">
        <v>200</v>
      </c>
      <c r="G50" s="8">
        <v>345446</v>
      </c>
      <c r="H50" s="8">
        <v>345446</v>
      </c>
      <c r="I50" s="19">
        <f t="shared" si="0"/>
        <v>1727.23</v>
      </c>
      <c r="J50" s="21">
        <f t="shared" si="1"/>
        <v>1</v>
      </c>
    </row>
    <row r="51" spans="1:10" ht="52.5" customHeight="1" thickBot="1" x14ac:dyDescent="0.3">
      <c r="A51" s="24" t="s">
        <v>73</v>
      </c>
      <c r="B51" s="16">
        <v>201</v>
      </c>
      <c r="C51" s="33" t="s">
        <v>47</v>
      </c>
      <c r="D51" s="14">
        <v>2041251180</v>
      </c>
      <c r="E51" s="34"/>
      <c r="F51" s="8">
        <v>200</v>
      </c>
      <c r="G51" s="8">
        <v>345446</v>
      </c>
      <c r="H51" s="8">
        <v>345446</v>
      </c>
      <c r="I51" s="19">
        <f t="shared" si="0"/>
        <v>1727.23</v>
      </c>
      <c r="J51" s="21">
        <f t="shared" si="1"/>
        <v>1</v>
      </c>
    </row>
    <row r="52" spans="1:10" ht="52.5" customHeight="1" thickBot="1" x14ac:dyDescent="0.3">
      <c r="A52" s="24" t="s">
        <v>3</v>
      </c>
      <c r="B52" s="16">
        <v>201</v>
      </c>
      <c r="C52" s="33" t="s">
        <v>47</v>
      </c>
      <c r="D52" s="14">
        <v>2041251180</v>
      </c>
      <c r="E52" s="14">
        <v>100</v>
      </c>
      <c r="F52" s="9">
        <v>200</v>
      </c>
      <c r="G52" s="8">
        <v>316901.03000000003</v>
      </c>
      <c r="H52" s="8">
        <v>316901.03000000003</v>
      </c>
      <c r="I52" s="19">
        <f t="shared" si="0"/>
        <v>1584.5051500000002</v>
      </c>
      <c r="J52" s="21">
        <f t="shared" si="1"/>
        <v>1</v>
      </c>
    </row>
    <row r="53" spans="1:10" ht="26.25" customHeight="1" thickBot="1" x14ac:dyDescent="0.3">
      <c r="A53" s="24" t="s">
        <v>4</v>
      </c>
      <c r="B53" s="16">
        <v>201</v>
      </c>
      <c r="C53" s="33" t="s">
        <v>47</v>
      </c>
      <c r="D53" s="14">
        <v>2041251180</v>
      </c>
      <c r="E53" s="14">
        <v>120</v>
      </c>
      <c r="F53" s="8">
        <f>F54</f>
        <v>178820.24</v>
      </c>
      <c r="G53" s="8">
        <v>316901.03000000003</v>
      </c>
      <c r="H53" s="8">
        <v>316901.03000000003</v>
      </c>
      <c r="I53" s="19">
        <f t="shared" si="0"/>
        <v>1.7721765164838166</v>
      </c>
      <c r="J53" s="21">
        <f t="shared" si="1"/>
        <v>1</v>
      </c>
    </row>
    <row r="54" spans="1:10" ht="26.25" customHeight="1" thickBot="1" x14ac:dyDescent="0.3">
      <c r="A54" s="24" t="s">
        <v>5</v>
      </c>
      <c r="B54" s="16">
        <v>201</v>
      </c>
      <c r="C54" s="33" t="s">
        <v>47</v>
      </c>
      <c r="D54" s="14">
        <v>2041251180</v>
      </c>
      <c r="E54" s="14">
        <v>200</v>
      </c>
      <c r="F54" s="8">
        <v>178820.24</v>
      </c>
      <c r="G54" s="8">
        <v>28544.97</v>
      </c>
      <c r="H54" s="8">
        <v>28544.97</v>
      </c>
      <c r="I54" s="19">
        <f t="shared" si="0"/>
        <v>0.1596294133147344</v>
      </c>
      <c r="J54" s="21">
        <f t="shared" si="1"/>
        <v>1</v>
      </c>
    </row>
    <row r="55" spans="1:10" ht="43.5" customHeight="1" thickBot="1" x14ac:dyDescent="0.3">
      <c r="A55" s="24" t="s">
        <v>6</v>
      </c>
      <c r="B55" s="16">
        <v>201</v>
      </c>
      <c r="C55" s="33" t="s">
        <v>47</v>
      </c>
      <c r="D55" s="14">
        <v>2041251180</v>
      </c>
      <c r="E55" s="14">
        <v>240</v>
      </c>
      <c r="F55" s="8">
        <f>F56</f>
        <v>3086.13</v>
      </c>
      <c r="G55" s="8">
        <v>28544.97</v>
      </c>
      <c r="H55" s="8">
        <v>28544.97</v>
      </c>
      <c r="I55" s="19">
        <f t="shared" si="0"/>
        <v>9.2494386172973915</v>
      </c>
      <c r="J55" s="21">
        <f t="shared" si="1"/>
        <v>1</v>
      </c>
    </row>
    <row r="56" spans="1:10" ht="32.25" customHeight="1" thickBot="1" x14ac:dyDescent="0.3">
      <c r="A56" s="24" t="s">
        <v>14</v>
      </c>
      <c r="B56" s="16">
        <v>201</v>
      </c>
      <c r="C56" s="33" t="s">
        <v>48</v>
      </c>
      <c r="D56" s="14"/>
      <c r="E56" s="34"/>
      <c r="F56" s="8">
        <v>3086.13</v>
      </c>
      <c r="G56" s="8">
        <v>1764427.84</v>
      </c>
      <c r="H56" s="8">
        <v>1546000</v>
      </c>
      <c r="I56" s="19">
        <f t="shared" si="0"/>
        <v>500.95102928262901</v>
      </c>
      <c r="J56" s="21">
        <f t="shared" si="1"/>
        <v>0.87620471914566933</v>
      </c>
    </row>
    <row r="57" spans="1:10" ht="26.25" customHeight="1" thickBot="1" x14ac:dyDescent="0.3">
      <c r="A57" s="35" t="s">
        <v>15</v>
      </c>
      <c r="B57" s="36">
        <v>201</v>
      </c>
      <c r="C57" s="37" t="s">
        <v>49</v>
      </c>
      <c r="D57" s="38"/>
      <c r="E57" s="34"/>
      <c r="F57" s="7" t="e">
        <f>#REF!+#REF!</f>
        <v>#REF!</v>
      </c>
      <c r="G57" s="8">
        <v>1734427.84</v>
      </c>
      <c r="H57" s="8">
        <v>1516000</v>
      </c>
      <c r="I57" s="19" t="e">
        <f t="shared" si="0"/>
        <v>#REF!</v>
      </c>
      <c r="J57" s="21">
        <f t="shared" si="1"/>
        <v>0.87406346060496809</v>
      </c>
    </row>
    <row r="58" spans="1:10" ht="90.75" customHeight="1" thickBot="1" x14ac:dyDescent="0.3">
      <c r="A58" s="24" t="s">
        <v>74</v>
      </c>
      <c r="B58" s="16">
        <v>201</v>
      </c>
      <c r="C58" s="33" t="s">
        <v>49</v>
      </c>
      <c r="D58" s="14">
        <v>2041584240</v>
      </c>
      <c r="E58" s="34"/>
      <c r="F58" s="8" t="e">
        <f>#REF!</f>
        <v>#REF!</v>
      </c>
      <c r="G58" s="8">
        <v>1734427.84</v>
      </c>
      <c r="H58" s="8">
        <v>1516000</v>
      </c>
      <c r="I58" s="19" t="e">
        <f t="shared" si="0"/>
        <v>#REF!</v>
      </c>
      <c r="J58" s="21">
        <f t="shared" si="1"/>
        <v>0.87406346060496809</v>
      </c>
    </row>
    <row r="59" spans="1:10" ht="32.25" customHeight="1" thickBot="1" x14ac:dyDescent="0.3">
      <c r="A59" s="24" t="s">
        <v>25</v>
      </c>
      <c r="B59" s="16">
        <v>201</v>
      </c>
      <c r="C59" s="33" t="s">
        <v>49</v>
      </c>
      <c r="D59" s="14">
        <v>2041584240</v>
      </c>
      <c r="E59" s="14">
        <v>500</v>
      </c>
      <c r="F59" s="8"/>
      <c r="G59" s="8">
        <v>1734427.84</v>
      </c>
      <c r="H59" s="8">
        <v>1516000</v>
      </c>
      <c r="I59" s="19" t="e">
        <f t="shared" si="0"/>
        <v>#DIV/0!</v>
      </c>
      <c r="J59" s="21">
        <f t="shared" si="1"/>
        <v>0.87406346060496809</v>
      </c>
    </row>
    <row r="60" spans="1:10" ht="28.5" customHeight="1" thickBot="1" x14ac:dyDescent="0.3">
      <c r="A60" s="24" t="s">
        <v>26</v>
      </c>
      <c r="B60" s="16">
        <v>201</v>
      </c>
      <c r="C60" s="33" t="s">
        <v>49</v>
      </c>
      <c r="D60" s="14">
        <v>2041584240</v>
      </c>
      <c r="E60" s="14">
        <v>540</v>
      </c>
      <c r="F60" s="8"/>
      <c r="G60" s="8">
        <v>1734427.84</v>
      </c>
      <c r="H60" s="8">
        <v>1516000</v>
      </c>
      <c r="I60" s="19" t="e">
        <f t="shared" si="0"/>
        <v>#DIV/0!</v>
      </c>
      <c r="J60" s="21">
        <f t="shared" si="1"/>
        <v>0.87406346060496809</v>
      </c>
    </row>
    <row r="61" spans="1:10" ht="28.5" customHeight="1" thickBot="1" x14ac:dyDescent="0.3">
      <c r="A61" s="24" t="s">
        <v>96</v>
      </c>
      <c r="B61" s="16">
        <v>201</v>
      </c>
      <c r="C61" s="33" t="s">
        <v>98</v>
      </c>
      <c r="D61" s="14"/>
      <c r="E61" s="14"/>
      <c r="F61" s="8"/>
      <c r="G61" s="8">
        <v>30000</v>
      </c>
      <c r="H61" s="8">
        <v>30000</v>
      </c>
      <c r="I61" s="19"/>
      <c r="J61" s="21">
        <f t="shared" si="1"/>
        <v>1</v>
      </c>
    </row>
    <row r="62" spans="1:10" ht="28.5" customHeight="1" thickBot="1" x14ac:dyDescent="0.3">
      <c r="A62" s="24" t="s">
        <v>97</v>
      </c>
      <c r="B62" s="16">
        <v>201</v>
      </c>
      <c r="C62" s="33" t="s">
        <v>98</v>
      </c>
      <c r="D62" s="14">
        <v>2041480910</v>
      </c>
      <c r="E62" s="14"/>
      <c r="F62" s="8"/>
      <c r="G62" s="8">
        <v>30000</v>
      </c>
      <c r="H62" s="8">
        <v>30000</v>
      </c>
      <c r="I62" s="19"/>
      <c r="J62" s="21">
        <f t="shared" si="1"/>
        <v>1</v>
      </c>
    </row>
    <row r="63" spans="1:10" ht="28.5" customHeight="1" thickBot="1" x14ac:dyDescent="0.3">
      <c r="A63" s="24" t="s">
        <v>5</v>
      </c>
      <c r="B63" s="16">
        <v>201</v>
      </c>
      <c r="C63" s="33" t="s">
        <v>98</v>
      </c>
      <c r="D63" s="14">
        <v>2041480910</v>
      </c>
      <c r="E63" s="14">
        <v>240</v>
      </c>
      <c r="F63" s="8"/>
      <c r="G63" s="8">
        <v>30000</v>
      </c>
      <c r="H63" s="8">
        <v>30000</v>
      </c>
      <c r="I63" s="19"/>
      <c r="J63" s="21">
        <f t="shared" si="1"/>
        <v>1</v>
      </c>
    </row>
    <row r="64" spans="1:10" ht="28.5" customHeight="1" thickBot="1" x14ac:dyDescent="0.3">
      <c r="A64" s="24" t="s">
        <v>6</v>
      </c>
      <c r="B64" s="16">
        <v>201</v>
      </c>
      <c r="C64" s="33" t="s">
        <v>98</v>
      </c>
      <c r="D64" s="14">
        <v>2041480910</v>
      </c>
      <c r="E64" s="14">
        <v>244</v>
      </c>
      <c r="F64" s="8"/>
      <c r="G64" s="8">
        <v>30000</v>
      </c>
      <c r="H64" s="8">
        <v>30000</v>
      </c>
      <c r="I64" s="19"/>
      <c r="J64" s="21">
        <f t="shared" si="1"/>
        <v>1</v>
      </c>
    </row>
    <row r="65" spans="1:10" ht="32.25" customHeight="1" thickBot="1" x14ac:dyDescent="0.3">
      <c r="A65" s="24" t="s">
        <v>16</v>
      </c>
      <c r="B65" s="16">
        <v>201</v>
      </c>
      <c r="C65" s="33" t="s">
        <v>50</v>
      </c>
      <c r="D65" s="14"/>
      <c r="E65" s="34"/>
      <c r="F65" s="8">
        <v>0</v>
      </c>
      <c r="G65" s="8">
        <v>6677813.2400000002</v>
      </c>
      <c r="H65" s="8">
        <v>6627442.8200000003</v>
      </c>
      <c r="I65" s="19"/>
      <c r="J65" s="21">
        <f t="shared" si="1"/>
        <v>0.99245704870895735</v>
      </c>
    </row>
    <row r="66" spans="1:10" ht="27" customHeight="1" thickBot="1" x14ac:dyDescent="0.3">
      <c r="A66" s="35" t="s">
        <v>17</v>
      </c>
      <c r="B66" s="36">
        <v>201</v>
      </c>
      <c r="C66" s="37" t="s">
        <v>51</v>
      </c>
      <c r="D66" s="38"/>
      <c r="E66" s="34"/>
      <c r="F66" s="30" t="s">
        <v>65</v>
      </c>
      <c r="G66" s="8">
        <v>411900</v>
      </c>
      <c r="H66" s="8">
        <v>409823.23</v>
      </c>
      <c r="I66" s="8">
        <v>411900</v>
      </c>
      <c r="J66" s="21">
        <f t="shared" si="1"/>
        <v>0.99495807234765721</v>
      </c>
    </row>
    <row r="67" spans="1:10" ht="29.25" customHeight="1" thickBot="1" x14ac:dyDescent="0.3">
      <c r="A67" s="24" t="s">
        <v>18</v>
      </c>
      <c r="B67" s="16">
        <v>201</v>
      </c>
      <c r="C67" s="33" t="s">
        <v>51</v>
      </c>
      <c r="D67" s="14">
        <v>2041681830</v>
      </c>
      <c r="E67" s="34"/>
      <c r="F67" s="16" t="s">
        <v>66</v>
      </c>
      <c r="G67" s="8">
        <v>411900</v>
      </c>
      <c r="H67" s="8">
        <v>409823.23</v>
      </c>
      <c r="I67" s="19" t="e">
        <f t="shared" si="0"/>
        <v>#VALUE!</v>
      </c>
      <c r="J67" s="21">
        <f t="shared" si="1"/>
        <v>0.99495807234765721</v>
      </c>
    </row>
    <row r="68" spans="1:10" ht="31.5" customHeight="1" thickBot="1" x14ac:dyDescent="0.3">
      <c r="A68" s="24" t="s">
        <v>5</v>
      </c>
      <c r="B68" s="16">
        <v>201</v>
      </c>
      <c r="C68" s="33" t="s">
        <v>51</v>
      </c>
      <c r="D68" s="14">
        <v>2041681830</v>
      </c>
      <c r="E68" s="14">
        <v>200</v>
      </c>
      <c r="F68" s="16" t="s">
        <v>66</v>
      </c>
      <c r="G68" s="8">
        <v>405295.63</v>
      </c>
      <c r="H68" s="8">
        <v>403218.86</v>
      </c>
      <c r="I68" s="19" t="e">
        <f t="shared" si="0"/>
        <v>#VALUE!</v>
      </c>
      <c r="J68" s="21">
        <f t="shared" si="1"/>
        <v>0.9948759131698508</v>
      </c>
    </row>
    <row r="69" spans="1:10" ht="42" customHeight="1" thickBot="1" x14ac:dyDescent="0.3">
      <c r="A69" s="24" t="s">
        <v>6</v>
      </c>
      <c r="B69" s="16">
        <v>201</v>
      </c>
      <c r="C69" s="33" t="s">
        <v>51</v>
      </c>
      <c r="D69" s="14">
        <v>2041681830</v>
      </c>
      <c r="E69" s="14">
        <v>240</v>
      </c>
      <c r="F69" s="16" t="s">
        <v>66</v>
      </c>
      <c r="G69" s="8">
        <v>405295.63</v>
      </c>
      <c r="H69" s="8">
        <v>403218.86</v>
      </c>
      <c r="I69" s="19" t="e">
        <f t="shared" si="0"/>
        <v>#VALUE!</v>
      </c>
      <c r="J69" s="21">
        <f t="shared" si="1"/>
        <v>0.9948759131698508</v>
      </c>
    </row>
    <row r="70" spans="1:10" ht="24.75" customHeight="1" thickBot="1" x14ac:dyDescent="0.3">
      <c r="A70" s="26" t="s">
        <v>7</v>
      </c>
      <c r="B70" s="16">
        <v>201</v>
      </c>
      <c r="C70" s="33" t="s">
        <v>51</v>
      </c>
      <c r="D70" s="14">
        <v>2041681830</v>
      </c>
      <c r="E70" s="14">
        <v>800</v>
      </c>
      <c r="F70" s="16" t="s">
        <v>67</v>
      </c>
      <c r="G70" s="8">
        <v>6604.37</v>
      </c>
      <c r="H70" s="8">
        <v>6604.37</v>
      </c>
      <c r="I70" s="19" t="e">
        <f t="shared" si="0"/>
        <v>#VALUE!</v>
      </c>
      <c r="J70" s="21">
        <f t="shared" si="1"/>
        <v>1</v>
      </c>
    </row>
    <row r="71" spans="1:10" ht="24" customHeight="1" thickBot="1" x14ac:dyDescent="0.3">
      <c r="A71" s="26" t="s">
        <v>58</v>
      </c>
      <c r="B71" s="16">
        <v>201</v>
      </c>
      <c r="C71" s="33" t="s">
        <v>51</v>
      </c>
      <c r="D71" s="14">
        <v>2041681830</v>
      </c>
      <c r="E71" s="14">
        <v>830</v>
      </c>
      <c r="F71" s="16" t="s">
        <v>67</v>
      </c>
      <c r="G71" s="8">
        <v>6604.37</v>
      </c>
      <c r="H71" s="8">
        <v>6604.37</v>
      </c>
      <c r="I71" s="19" t="e">
        <f t="shared" si="0"/>
        <v>#VALUE!</v>
      </c>
      <c r="J71" s="21">
        <f t="shared" si="1"/>
        <v>1</v>
      </c>
    </row>
    <row r="72" spans="1:10" ht="29.25" hidden="1" customHeight="1" thickBot="1" x14ac:dyDescent="0.3">
      <c r="A72" s="31" t="s">
        <v>75</v>
      </c>
      <c r="B72" s="40">
        <v>201</v>
      </c>
      <c r="C72" s="33" t="s">
        <v>51</v>
      </c>
      <c r="D72" s="41">
        <v>7000083030</v>
      </c>
      <c r="E72" s="41"/>
      <c r="F72" s="16" t="s">
        <v>67</v>
      </c>
      <c r="G72" s="8"/>
      <c r="H72" s="8"/>
      <c r="I72" s="19"/>
      <c r="J72" s="21"/>
    </row>
    <row r="73" spans="1:10" ht="38.25" hidden="1" customHeight="1" thickBot="1" x14ac:dyDescent="0.3">
      <c r="A73" s="31" t="s">
        <v>5</v>
      </c>
      <c r="B73" s="40">
        <v>201</v>
      </c>
      <c r="C73" s="33" t="s">
        <v>51</v>
      </c>
      <c r="D73" s="41">
        <v>7000083030</v>
      </c>
      <c r="E73" s="41">
        <v>200</v>
      </c>
      <c r="F73" s="7">
        <v>5607197.6200000001</v>
      </c>
      <c r="G73" s="8"/>
      <c r="H73" s="8"/>
      <c r="I73" s="19"/>
      <c r="J73" s="21"/>
    </row>
    <row r="74" spans="1:10" ht="28.5" hidden="1" customHeight="1" thickBot="1" x14ac:dyDescent="0.3">
      <c r="A74" s="31" t="s">
        <v>6</v>
      </c>
      <c r="B74" s="40">
        <v>201</v>
      </c>
      <c r="C74" s="33" t="s">
        <v>51</v>
      </c>
      <c r="D74" s="41">
        <v>7000083030</v>
      </c>
      <c r="E74" s="41">
        <v>240</v>
      </c>
      <c r="F74" s="7" t="e">
        <f>#REF!</f>
        <v>#REF!</v>
      </c>
      <c r="G74" s="8"/>
      <c r="H74" s="8"/>
      <c r="I74" s="19"/>
      <c r="J74" s="21"/>
    </row>
    <row r="75" spans="1:10" ht="27.75" customHeight="1" thickBot="1" x14ac:dyDescent="0.3">
      <c r="A75" s="35" t="s">
        <v>76</v>
      </c>
      <c r="B75" s="36">
        <v>201</v>
      </c>
      <c r="C75" s="37" t="s">
        <v>77</v>
      </c>
      <c r="D75" s="14"/>
      <c r="E75" s="38"/>
      <c r="F75" s="82" t="s">
        <v>59</v>
      </c>
      <c r="G75" s="8">
        <v>401395.58</v>
      </c>
      <c r="H75" s="43">
        <v>401395.58</v>
      </c>
      <c r="I75" s="19" t="e">
        <f t="shared" si="0"/>
        <v>#VALUE!</v>
      </c>
      <c r="J75" s="21">
        <f t="shared" si="1"/>
        <v>1</v>
      </c>
    </row>
    <row r="76" spans="1:10" ht="89.25" customHeight="1" thickBot="1" x14ac:dyDescent="0.3">
      <c r="A76" s="24" t="s">
        <v>78</v>
      </c>
      <c r="B76" s="16">
        <v>201</v>
      </c>
      <c r="C76" s="33" t="s">
        <v>77</v>
      </c>
      <c r="D76" s="14">
        <v>2041684370</v>
      </c>
      <c r="E76" s="14"/>
      <c r="F76" s="82"/>
      <c r="G76" s="43">
        <v>360000</v>
      </c>
      <c r="H76" s="43">
        <v>360000</v>
      </c>
      <c r="I76" s="19" t="e">
        <f t="shared" si="0"/>
        <v>#DIV/0!</v>
      </c>
      <c r="J76" s="21">
        <f t="shared" si="1"/>
        <v>1</v>
      </c>
    </row>
    <row r="77" spans="1:10" ht="30" customHeight="1" thickBot="1" x14ac:dyDescent="0.3">
      <c r="A77" s="24" t="s">
        <v>25</v>
      </c>
      <c r="B77" s="16">
        <v>201</v>
      </c>
      <c r="C77" s="33" t="s">
        <v>77</v>
      </c>
      <c r="D77" s="14">
        <v>2041684370</v>
      </c>
      <c r="E77" s="14">
        <v>500</v>
      </c>
      <c r="F77" s="12" t="s">
        <v>59</v>
      </c>
      <c r="G77" s="43">
        <v>360000</v>
      </c>
      <c r="H77" s="43">
        <v>360000</v>
      </c>
      <c r="I77" s="19" t="e">
        <f t="shared" si="0"/>
        <v>#VALUE!</v>
      </c>
      <c r="J77" s="21">
        <f t="shared" si="1"/>
        <v>1</v>
      </c>
    </row>
    <row r="78" spans="1:10" ht="26.25" customHeight="1" thickBot="1" x14ac:dyDescent="0.3">
      <c r="A78" s="24" t="s">
        <v>26</v>
      </c>
      <c r="B78" s="16">
        <v>201</v>
      </c>
      <c r="C78" s="33" t="s">
        <v>77</v>
      </c>
      <c r="D78" s="14">
        <v>2041684370</v>
      </c>
      <c r="E78" s="14">
        <v>540</v>
      </c>
      <c r="F78" s="17"/>
      <c r="G78" s="43">
        <v>360000</v>
      </c>
      <c r="H78" s="43">
        <v>360000</v>
      </c>
      <c r="I78" s="19"/>
      <c r="J78" s="21">
        <f t="shared" si="1"/>
        <v>1</v>
      </c>
    </row>
    <row r="79" spans="1:10" ht="30.75" customHeight="1" thickBot="1" x14ac:dyDescent="0.3">
      <c r="A79" s="26" t="s">
        <v>79</v>
      </c>
      <c r="B79" s="27">
        <v>201</v>
      </c>
      <c r="C79" s="33" t="s">
        <v>77</v>
      </c>
      <c r="D79" s="28">
        <v>2041684360</v>
      </c>
      <c r="E79" s="28"/>
      <c r="F79" s="17"/>
      <c r="G79" s="8">
        <v>41395.58</v>
      </c>
      <c r="H79" s="8">
        <v>41395.58</v>
      </c>
      <c r="I79" s="8">
        <v>41395.58</v>
      </c>
      <c r="J79" s="21">
        <f t="shared" ref="J79:J140" si="2">H79/G79</f>
        <v>1</v>
      </c>
    </row>
    <row r="80" spans="1:10" ht="27" customHeight="1" thickBot="1" x14ac:dyDescent="0.3">
      <c r="A80" s="26" t="s">
        <v>25</v>
      </c>
      <c r="B80" s="27">
        <v>201</v>
      </c>
      <c r="C80" s="33" t="s">
        <v>77</v>
      </c>
      <c r="D80" s="28">
        <v>2041684360</v>
      </c>
      <c r="E80" s="28">
        <v>500</v>
      </c>
      <c r="F80" s="17"/>
      <c r="G80" s="8">
        <v>41395.58</v>
      </c>
      <c r="H80" s="8">
        <v>41395.58</v>
      </c>
      <c r="I80" s="19"/>
      <c r="J80" s="21">
        <f t="shared" si="2"/>
        <v>1</v>
      </c>
    </row>
    <row r="81" spans="1:10" ht="22.5" customHeight="1" thickBot="1" x14ac:dyDescent="0.3">
      <c r="A81" s="26" t="s">
        <v>26</v>
      </c>
      <c r="B81" s="27">
        <v>201</v>
      </c>
      <c r="C81" s="33" t="s">
        <v>77</v>
      </c>
      <c r="D81" s="28">
        <v>2041684360</v>
      </c>
      <c r="E81" s="28">
        <v>540</v>
      </c>
      <c r="F81" s="7">
        <v>5077291.8499999996</v>
      </c>
      <c r="G81" s="8">
        <v>41395.58</v>
      </c>
      <c r="H81" s="8">
        <v>41395.58</v>
      </c>
      <c r="I81" s="32">
        <v>75964.490000000005</v>
      </c>
      <c r="J81" s="21">
        <f t="shared" si="2"/>
        <v>1</v>
      </c>
    </row>
    <row r="82" spans="1:10" ht="27" customHeight="1" thickBot="1" x14ac:dyDescent="0.3">
      <c r="A82" s="35" t="s">
        <v>19</v>
      </c>
      <c r="B82" s="36">
        <v>201</v>
      </c>
      <c r="C82" s="37" t="s">
        <v>52</v>
      </c>
      <c r="D82" s="34"/>
      <c r="E82" s="34"/>
      <c r="F82" s="8">
        <v>3379744.29</v>
      </c>
      <c r="G82" s="8">
        <v>5864517.6600000001</v>
      </c>
      <c r="H82" s="8">
        <v>5816224.0099999998</v>
      </c>
      <c r="I82" s="19"/>
      <c r="J82" s="21">
        <f t="shared" si="2"/>
        <v>0.99176511133568646</v>
      </c>
    </row>
    <row r="83" spans="1:10" ht="46.5" customHeight="1" thickBot="1" x14ac:dyDescent="0.3">
      <c r="A83" s="24" t="s">
        <v>80</v>
      </c>
      <c r="B83" s="16">
        <v>201</v>
      </c>
      <c r="C83" s="33" t="s">
        <v>52</v>
      </c>
      <c r="D83" s="14" t="s">
        <v>81</v>
      </c>
      <c r="E83" s="14"/>
      <c r="F83" s="8">
        <v>3379744.29</v>
      </c>
      <c r="G83" s="8">
        <v>2934144.53</v>
      </c>
      <c r="H83" s="8">
        <v>2934144.53</v>
      </c>
      <c r="I83" s="19"/>
      <c r="J83" s="21">
        <f t="shared" si="2"/>
        <v>1</v>
      </c>
    </row>
    <row r="84" spans="1:10" ht="27" customHeight="1" thickBot="1" x14ac:dyDescent="0.3">
      <c r="A84" s="24" t="s">
        <v>5</v>
      </c>
      <c r="B84" s="16">
        <v>201</v>
      </c>
      <c r="C84" s="33" t="s">
        <v>52</v>
      </c>
      <c r="D84" s="14" t="s">
        <v>81</v>
      </c>
      <c r="E84" s="14">
        <v>200</v>
      </c>
      <c r="F84" s="8">
        <v>3379744.29</v>
      </c>
      <c r="G84" s="8">
        <v>2934144.53</v>
      </c>
      <c r="H84" s="8">
        <v>2934144.53</v>
      </c>
      <c r="I84" s="19"/>
      <c r="J84" s="21">
        <f t="shared" si="2"/>
        <v>1</v>
      </c>
    </row>
    <row r="85" spans="1:10" ht="39.75" customHeight="1" thickBot="1" x14ac:dyDescent="0.3">
      <c r="A85" s="24" t="s">
        <v>6</v>
      </c>
      <c r="B85" s="16">
        <v>201</v>
      </c>
      <c r="C85" s="33" t="s">
        <v>52</v>
      </c>
      <c r="D85" s="14" t="s">
        <v>81</v>
      </c>
      <c r="E85" s="14">
        <v>240</v>
      </c>
      <c r="F85" s="8">
        <v>46616.160000000003</v>
      </c>
      <c r="G85" s="8">
        <v>2934144.53</v>
      </c>
      <c r="H85" s="8">
        <v>2934144.53</v>
      </c>
      <c r="I85" s="19"/>
      <c r="J85" s="21">
        <f t="shared" si="2"/>
        <v>1</v>
      </c>
    </row>
    <row r="86" spans="1:10" ht="61.5" hidden="1" customHeight="1" thickBot="1" x14ac:dyDescent="0.3">
      <c r="A86" s="24" t="s">
        <v>87</v>
      </c>
      <c r="B86" s="16">
        <v>201</v>
      </c>
      <c r="C86" s="33" t="s">
        <v>52</v>
      </c>
      <c r="D86" s="14" t="s">
        <v>88</v>
      </c>
      <c r="E86" s="14"/>
      <c r="F86" s="8">
        <v>46616.160000000003</v>
      </c>
      <c r="G86" s="8"/>
      <c r="H86" s="8"/>
      <c r="I86" s="19"/>
      <c r="J86" s="21" t="e">
        <f t="shared" si="2"/>
        <v>#DIV/0!</v>
      </c>
    </row>
    <row r="87" spans="1:10" ht="29.25" hidden="1" customHeight="1" thickBot="1" x14ac:dyDescent="0.3">
      <c r="A87" s="24" t="s">
        <v>5</v>
      </c>
      <c r="B87" s="16">
        <v>201</v>
      </c>
      <c r="C87" s="33" t="s">
        <v>52</v>
      </c>
      <c r="D87" s="14" t="s">
        <v>88</v>
      </c>
      <c r="E87" s="14">
        <v>200</v>
      </c>
      <c r="F87" s="8">
        <v>46616.160000000003</v>
      </c>
      <c r="G87" s="8"/>
      <c r="H87" s="8"/>
      <c r="I87" s="19"/>
      <c r="J87" s="21" t="e">
        <f t="shared" si="2"/>
        <v>#DIV/0!</v>
      </c>
    </row>
    <row r="88" spans="1:10" ht="35.25" hidden="1" customHeight="1" thickBot="1" x14ac:dyDescent="0.3">
      <c r="A88" s="24" t="s">
        <v>6</v>
      </c>
      <c r="B88" s="16">
        <v>201</v>
      </c>
      <c r="C88" s="33" t="s">
        <v>52</v>
      </c>
      <c r="D88" s="14" t="s">
        <v>88</v>
      </c>
      <c r="E88" s="14">
        <v>240</v>
      </c>
      <c r="F88" s="8">
        <v>0</v>
      </c>
      <c r="G88" s="8"/>
      <c r="H88" s="8"/>
      <c r="I88" s="19" t="e">
        <f t="shared" si="0"/>
        <v>#DIV/0!</v>
      </c>
      <c r="J88" s="21" t="e">
        <f t="shared" si="2"/>
        <v>#DIV/0!</v>
      </c>
    </row>
    <row r="89" spans="1:10" ht="28.5" customHeight="1" thickBot="1" x14ac:dyDescent="0.3">
      <c r="A89" s="24" t="s">
        <v>20</v>
      </c>
      <c r="B89" s="16">
        <v>201</v>
      </c>
      <c r="C89" s="33" t="s">
        <v>52</v>
      </c>
      <c r="D89" s="14">
        <v>2041681690</v>
      </c>
      <c r="E89" s="34"/>
      <c r="F89" s="8">
        <v>0</v>
      </c>
      <c r="G89" s="8">
        <v>906860.49</v>
      </c>
      <c r="H89" s="8">
        <v>906396.13</v>
      </c>
      <c r="I89" s="19" t="e">
        <f t="shared" si="0"/>
        <v>#DIV/0!</v>
      </c>
      <c r="J89" s="21">
        <f t="shared" si="2"/>
        <v>0.9994879476996511</v>
      </c>
    </row>
    <row r="90" spans="1:10" ht="28.5" customHeight="1" thickBot="1" x14ac:dyDescent="0.3">
      <c r="A90" s="24" t="s">
        <v>5</v>
      </c>
      <c r="B90" s="16">
        <v>201</v>
      </c>
      <c r="C90" s="33" t="s">
        <v>52</v>
      </c>
      <c r="D90" s="14">
        <v>2041681690</v>
      </c>
      <c r="E90" s="14">
        <v>200</v>
      </c>
      <c r="F90" s="8">
        <v>0</v>
      </c>
      <c r="G90" s="8">
        <v>906860.49</v>
      </c>
      <c r="H90" s="8">
        <v>906396.13</v>
      </c>
      <c r="I90" s="19" t="e">
        <f t="shared" si="0"/>
        <v>#DIV/0!</v>
      </c>
      <c r="J90" s="21">
        <f t="shared" si="2"/>
        <v>0.9994879476996511</v>
      </c>
    </row>
    <row r="91" spans="1:10" ht="41.25" customHeight="1" thickBot="1" x14ac:dyDescent="0.3">
      <c r="A91" s="24" t="s">
        <v>6</v>
      </c>
      <c r="B91" s="16">
        <v>201</v>
      </c>
      <c r="C91" s="33" t="s">
        <v>52</v>
      </c>
      <c r="D91" s="14">
        <v>2041681690</v>
      </c>
      <c r="E91" s="14">
        <v>240</v>
      </c>
      <c r="F91" s="15" t="s">
        <v>64</v>
      </c>
      <c r="G91" s="8">
        <v>906860.49</v>
      </c>
      <c r="H91" s="8">
        <v>906396.13</v>
      </c>
      <c r="I91" s="19" t="e">
        <f t="shared" si="0"/>
        <v>#VALUE!</v>
      </c>
      <c r="J91" s="21">
        <f t="shared" si="2"/>
        <v>0.9994879476996511</v>
      </c>
    </row>
    <row r="92" spans="1:10" ht="75" customHeight="1" thickBot="1" x14ac:dyDescent="0.3">
      <c r="A92" s="24" t="s">
        <v>82</v>
      </c>
      <c r="B92" s="16">
        <v>201</v>
      </c>
      <c r="C92" s="33" t="s">
        <v>52</v>
      </c>
      <c r="D92" s="14">
        <v>2041684330</v>
      </c>
      <c r="E92" s="14"/>
      <c r="F92" s="16" t="s">
        <v>64</v>
      </c>
      <c r="G92" s="8">
        <v>200000</v>
      </c>
      <c r="H92" s="8">
        <v>200000</v>
      </c>
      <c r="I92" s="19" t="e">
        <f t="shared" ref="I92:I122" si="3">H92/F92</f>
        <v>#VALUE!</v>
      </c>
      <c r="J92" s="21">
        <f t="shared" si="2"/>
        <v>1</v>
      </c>
    </row>
    <row r="93" spans="1:10" ht="32.25" customHeight="1" thickBot="1" x14ac:dyDescent="0.3">
      <c r="A93" s="24" t="s">
        <v>25</v>
      </c>
      <c r="B93" s="16">
        <v>201</v>
      </c>
      <c r="C93" s="33" t="s">
        <v>52</v>
      </c>
      <c r="D93" s="14">
        <v>2041684330</v>
      </c>
      <c r="E93" s="14">
        <v>500</v>
      </c>
      <c r="F93" s="16" t="s">
        <v>64</v>
      </c>
      <c r="G93" s="8">
        <v>200000</v>
      </c>
      <c r="H93" s="8">
        <v>200000</v>
      </c>
      <c r="I93" s="19" t="e">
        <f t="shared" si="3"/>
        <v>#VALUE!</v>
      </c>
      <c r="J93" s="21">
        <f t="shared" si="2"/>
        <v>1</v>
      </c>
    </row>
    <row r="94" spans="1:10" ht="27.75" customHeight="1" thickBot="1" x14ac:dyDescent="0.3">
      <c r="A94" s="24" t="s">
        <v>26</v>
      </c>
      <c r="B94" s="16">
        <v>201</v>
      </c>
      <c r="C94" s="33" t="s">
        <v>52</v>
      </c>
      <c r="D94" s="14">
        <v>2041684330</v>
      </c>
      <c r="E94" s="14">
        <v>540</v>
      </c>
      <c r="F94" s="8">
        <v>456150.8</v>
      </c>
      <c r="G94" s="8">
        <v>200000</v>
      </c>
      <c r="H94" s="8">
        <v>200000</v>
      </c>
      <c r="I94" s="19">
        <f t="shared" si="3"/>
        <v>0.43845149454960947</v>
      </c>
      <c r="J94" s="21">
        <f t="shared" si="2"/>
        <v>1</v>
      </c>
    </row>
    <row r="95" spans="1:10" ht="74.25" customHeight="1" thickBot="1" x14ac:dyDescent="0.3">
      <c r="A95" s="24" t="s">
        <v>83</v>
      </c>
      <c r="B95" s="16">
        <v>201</v>
      </c>
      <c r="C95" s="33" t="s">
        <v>52</v>
      </c>
      <c r="D95" s="14">
        <v>2042684330</v>
      </c>
      <c r="E95" s="14"/>
      <c r="F95" s="8">
        <v>456150.8</v>
      </c>
      <c r="G95" s="8">
        <v>60000</v>
      </c>
      <c r="H95" s="8">
        <v>60000</v>
      </c>
      <c r="I95" s="19">
        <f t="shared" si="3"/>
        <v>0.13153544836488285</v>
      </c>
      <c r="J95" s="21">
        <f t="shared" si="2"/>
        <v>1</v>
      </c>
    </row>
    <row r="96" spans="1:10" ht="31.5" customHeight="1" thickBot="1" x14ac:dyDescent="0.3">
      <c r="A96" s="24" t="s">
        <v>25</v>
      </c>
      <c r="B96" s="16">
        <v>201</v>
      </c>
      <c r="C96" s="33" t="s">
        <v>52</v>
      </c>
      <c r="D96" s="14">
        <v>2042684330</v>
      </c>
      <c r="E96" s="14">
        <v>500</v>
      </c>
      <c r="F96" s="8">
        <v>456150.8</v>
      </c>
      <c r="G96" s="8">
        <v>60000</v>
      </c>
      <c r="H96" s="8">
        <v>60000</v>
      </c>
      <c r="I96" s="19">
        <f t="shared" si="3"/>
        <v>0.13153544836488285</v>
      </c>
      <c r="J96" s="21">
        <f t="shared" si="2"/>
        <v>1</v>
      </c>
    </row>
    <row r="97" spans="1:10" ht="24" customHeight="1" thickBot="1" x14ac:dyDescent="0.3">
      <c r="A97" s="24" t="s">
        <v>26</v>
      </c>
      <c r="B97" s="16">
        <v>201</v>
      </c>
      <c r="C97" s="33" t="s">
        <v>52</v>
      </c>
      <c r="D97" s="14">
        <v>2042684330</v>
      </c>
      <c r="E97" s="14">
        <v>540</v>
      </c>
      <c r="F97" s="8">
        <v>0</v>
      </c>
      <c r="G97" s="8">
        <v>60000</v>
      </c>
      <c r="H97" s="8">
        <v>60000</v>
      </c>
      <c r="I97" s="19" t="e">
        <f t="shared" si="3"/>
        <v>#DIV/0!</v>
      </c>
      <c r="J97" s="21">
        <f t="shared" si="2"/>
        <v>1</v>
      </c>
    </row>
    <row r="98" spans="1:10" ht="70.5" customHeight="1" thickBot="1" x14ac:dyDescent="0.3">
      <c r="A98" s="24" t="s">
        <v>84</v>
      </c>
      <c r="B98" s="16">
        <v>201</v>
      </c>
      <c r="C98" s="33" t="s">
        <v>52</v>
      </c>
      <c r="D98" s="14">
        <v>2043684330</v>
      </c>
      <c r="E98" s="14"/>
      <c r="F98" s="8">
        <v>0</v>
      </c>
      <c r="G98" s="8">
        <v>700000</v>
      </c>
      <c r="H98" s="8">
        <v>700000</v>
      </c>
      <c r="I98" s="19"/>
      <c r="J98" s="21">
        <f t="shared" si="2"/>
        <v>1</v>
      </c>
    </row>
    <row r="99" spans="1:10" ht="30.75" customHeight="1" thickBot="1" x14ac:dyDescent="0.3">
      <c r="A99" s="24" t="s">
        <v>25</v>
      </c>
      <c r="B99" s="16">
        <v>201</v>
      </c>
      <c r="C99" s="33" t="s">
        <v>52</v>
      </c>
      <c r="D99" s="14">
        <v>2043684330</v>
      </c>
      <c r="E99" s="14">
        <v>500</v>
      </c>
      <c r="F99" s="8">
        <v>0</v>
      </c>
      <c r="G99" s="8">
        <v>700000</v>
      </c>
      <c r="H99" s="8">
        <v>700000</v>
      </c>
      <c r="I99" s="19"/>
      <c r="J99" s="21">
        <f t="shared" si="2"/>
        <v>1</v>
      </c>
    </row>
    <row r="100" spans="1:10" ht="28.5" customHeight="1" thickBot="1" x14ac:dyDescent="0.3">
      <c r="A100" s="24" t="s">
        <v>26</v>
      </c>
      <c r="B100" s="16">
        <v>201</v>
      </c>
      <c r="C100" s="33" t="s">
        <v>52</v>
      </c>
      <c r="D100" s="14">
        <v>2043684330</v>
      </c>
      <c r="E100" s="14">
        <v>540</v>
      </c>
      <c r="F100" s="7" t="e">
        <f>F101</f>
        <v>#REF!</v>
      </c>
      <c r="G100" s="8">
        <v>700000</v>
      </c>
      <c r="H100" s="8">
        <v>700000</v>
      </c>
      <c r="I100" s="19"/>
      <c r="J100" s="21">
        <f t="shared" si="2"/>
        <v>1</v>
      </c>
    </row>
    <row r="101" spans="1:10" ht="76.5" customHeight="1" thickBot="1" x14ac:dyDescent="0.3">
      <c r="A101" s="24" t="s">
        <v>63</v>
      </c>
      <c r="B101" s="16">
        <v>201</v>
      </c>
      <c r="C101" s="33" t="s">
        <v>52</v>
      </c>
      <c r="D101" s="14">
        <v>2041684380</v>
      </c>
      <c r="E101" s="14"/>
      <c r="F101" s="8" t="e">
        <f>F102+#REF!</f>
        <v>#REF!</v>
      </c>
      <c r="G101" s="8">
        <v>60064.51</v>
      </c>
      <c r="H101" s="8">
        <v>60064.51</v>
      </c>
      <c r="I101" s="19" t="e">
        <f t="shared" si="3"/>
        <v>#REF!</v>
      </c>
      <c r="J101" s="21">
        <f t="shared" si="2"/>
        <v>1</v>
      </c>
    </row>
    <row r="102" spans="1:10" ht="26.25" customHeight="1" thickBot="1" x14ac:dyDescent="0.3">
      <c r="A102" s="24" t="s">
        <v>25</v>
      </c>
      <c r="B102" s="16">
        <v>201</v>
      </c>
      <c r="C102" s="33" t="s">
        <v>52</v>
      </c>
      <c r="D102" s="14">
        <v>2041684380</v>
      </c>
      <c r="E102" s="14">
        <v>500</v>
      </c>
      <c r="F102" s="8">
        <v>608400</v>
      </c>
      <c r="G102" s="8">
        <v>60064.51</v>
      </c>
      <c r="H102" s="8">
        <v>60064.51</v>
      </c>
      <c r="I102" s="19">
        <f t="shared" si="3"/>
        <v>9.8725361604207765E-2</v>
      </c>
      <c r="J102" s="21">
        <f t="shared" si="2"/>
        <v>1</v>
      </c>
    </row>
    <row r="103" spans="1:10" ht="25.5" customHeight="1" thickBot="1" x14ac:dyDescent="0.3">
      <c r="A103" s="24" t="s">
        <v>26</v>
      </c>
      <c r="B103" s="16">
        <v>201</v>
      </c>
      <c r="C103" s="33" t="s">
        <v>52</v>
      </c>
      <c r="D103" s="14">
        <v>2041684380</v>
      </c>
      <c r="E103" s="14">
        <v>540</v>
      </c>
      <c r="F103" s="8">
        <v>608400</v>
      </c>
      <c r="G103" s="8">
        <v>60064.51</v>
      </c>
      <c r="H103" s="8">
        <v>60064.51</v>
      </c>
      <c r="I103" s="19">
        <f t="shared" si="3"/>
        <v>9.8725361604207765E-2</v>
      </c>
      <c r="J103" s="21">
        <f t="shared" si="2"/>
        <v>1</v>
      </c>
    </row>
    <row r="104" spans="1:10" ht="91.5" customHeight="1" thickBot="1" x14ac:dyDescent="0.3">
      <c r="A104" s="24" t="s">
        <v>85</v>
      </c>
      <c r="B104" s="16">
        <v>201</v>
      </c>
      <c r="C104" s="33" t="s">
        <v>52</v>
      </c>
      <c r="D104" s="14">
        <v>2041684390</v>
      </c>
      <c r="E104" s="14"/>
      <c r="F104" s="8">
        <v>25000</v>
      </c>
      <c r="G104" s="8">
        <v>70000</v>
      </c>
      <c r="H104" s="8">
        <v>70000</v>
      </c>
      <c r="I104" s="19">
        <f t="shared" si="3"/>
        <v>2.8</v>
      </c>
      <c r="J104" s="21">
        <f t="shared" si="2"/>
        <v>1</v>
      </c>
    </row>
    <row r="105" spans="1:10" ht="27" customHeight="1" thickBot="1" x14ac:dyDescent="0.3">
      <c r="A105" s="24" t="s">
        <v>25</v>
      </c>
      <c r="B105" s="16">
        <v>201</v>
      </c>
      <c r="C105" s="33" t="s">
        <v>52</v>
      </c>
      <c r="D105" s="14">
        <v>2041684390</v>
      </c>
      <c r="E105" s="14">
        <v>500</v>
      </c>
      <c r="F105" s="7">
        <v>135358.32</v>
      </c>
      <c r="G105" s="8">
        <v>70000</v>
      </c>
      <c r="H105" s="8">
        <v>70000</v>
      </c>
      <c r="I105" s="19">
        <f t="shared" si="3"/>
        <v>0.51714589838289948</v>
      </c>
      <c r="J105" s="21">
        <f t="shared" si="2"/>
        <v>1</v>
      </c>
    </row>
    <row r="106" spans="1:10" ht="30" customHeight="1" thickBot="1" x14ac:dyDescent="0.3">
      <c r="A106" s="24" t="s">
        <v>26</v>
      </c>
      <c r="B106" s="16">
        <v>201</v>
      </c>
      <c r="C106" s="33" t="s">
        <v>52</v>
      </c>
      <c r="D106" s="14">
        <v>2041684390</v>
      </c>
      <c r="E106" s="14">
        <v>540</v>
      </c>
      <c r="F106" s="8">
        <f>F107</f>
        <v>115358.32</v>
      </c>
      <c r="G106" s="8">
        <v>70000</v>
      </c>
      <c r="H106" s="8">
        <v>70000</v>
      </c>
      <c r="I106" s="11">
        <v>730000</v>
      </c>
      <c r="J106" s="21">
        <f t="shared" si="2"/>
        <v>1</v>
      </c>
    </row>
    <row r="107" spans="1:10" ht="30.75" customHeight="1" thickBot="1" x14ac:dyDescent="0.3">
      <c r="A107" s="24" t="s">
        <v>21</v>
      </c>
      <c r="B107" s="16">
        <v>201</v>
      </c>
      <c r="C107" s="33" t="s">
        <v>52</v>
      </c>
      <c r="D107" s="14">
        <v>2001681730</v>
      </c>
      <c r="E107" s="34"/>
      <c r="F107" s="8">
        <f>F108</f>
        <v>115358.32</v>
      </c>
      <c r="G107" s="8">
        <v>925648.13</v>
      </c>
      <c r="H107" s="8">
        <v>877818.84</v>
      </c>
      <c r="I107" s="19">
        <f t="shared" si="3"/>
        <v>7.6094974337351644</v>
      </c>
      <c r="J107" s="21">
        <f t="shared" si="2"/>
        <v>0.94832886444657971</v>
      </c>
    </row>
    <row r="108" spans="1:10" ht="30" customHeight="1" thickBot="1" x14ac:dyDescent="0.3">
      <c r="A108" s="24" t="s">
        <v>5</v>
      </c>
      <c r="B108" s="16">
        <v>201</v>
      </c>
      <c r="C108" s="33" t="s">
        <v>52</v>
      </c>
      <c r="D108" s="14">
        <v>2041681730</v>
      </c>
      <c r="E108" s="14">
        <v>200</v>
      </c>
      <c r="F108" s="8">
        <f>F109</f>
        <v>115358.32</v>
      </c>
      <c r="G108" s="8">
        <v>925648.13</v>
      </c>
      <c r="H108" s="8">
        <v>877818.84</v>
      </c>
      <c r="I108" s="19">
        <f t="shared" si="3"/>
        <v>7.6094974337351644</v>
      </c>
      <c r="J108" s="21">
        <f t="shared" si="2"/>
        <v>0.94832886444657971</v>
      </c>
    </row>
    <row r="109" spans="1:10" ht="41.25" customHeight="1" thickBot="1" x14ac:dyDescent="0.3">
      <c r="A109" s="24" t="s">
        <v>6</v>
      </c>
      <c r="B109" s="16">
        <v>201</v>
      </c>
      <c r="C109" s="33" t="s">
        <v>52</v>
      </c>
      <c r="D109" s="14">
        <v>2041681730</v>
      </c>
      <c r="E109" s="14">
        <v>240</v>
      </c>
      <c r="F109" s="8">
        <f>115333-39478.11-70000+17202.79+39000+0.64+53300</f>
        <v>115358.32</v>
      </c>
      <c r="G109" s="8">
        <v>925648.13</v>
      </c>
      <c r="H109" s="8">
        <v>877818.84</v>
      </c>
      <c r="I109" s="19">
        <f t="shared" si="3"/>
        <v>7.6094974337351644</v>
      </c>
      <c r="J109" s="21">
        <f t="shared" si="2"/>
        <v>0.94832886444657971</v>
      </c>
    </row>
    <row r="110" spans="1:10" ht="0.75" hidden="1" customHeight="1" thickBot="1" x14ac:dyDescent="0.3">
      <c r="A110" s="26" t="s">
        <v>7</v>
      </c>
      <c r="B110" s="44">
        <v>201</v>
      </c>
      <c r="C110" s="33" t="s">
        <v>52</v>
      </c>
      <c r="D110" s="28">
        <v>2041681730</v>
      </c>
      <c r="E110" s="28">
        <v>800</v>
      </c>
      <c r="F110" s="7">
        <v>6234614.4500000002</v>
      </c>
      <c r="G110" s="8"/>
      <c r="H110" s="8"/>
      <c r="I110" s="19">
        <f t="shared" si="3"/>
        <v>0</v>
      </c>
      <c r="J110" s="21" t="e">
        <f t="shared" si="2"/>
        <v>#DIV/0!</v>
      </c>
    </row>
    <row r="111" spans="1:10" ht="31.5" hidden="1" customHeight="1" thickBot="1" x14ac:dyDescent="0.3">
      <c r="A111" s="26" t="s">
        <v>58</v>
      </c>
      <c r="B111" s="44">
        <v>201</v>
      </c>
      <c r="C111" s="33" t="s">
        <v>52</v>
      </c>
      <c r="D111" s="28">
        <v>2041681730</v>
      </c>
      <c r="E111" s="28">
        <v>830</v>
      </c>
      <c r="F111" s="7">
        <v>6234614.4500000002</v>
      </c>
      <c r="G111" s="8"/>
      <c r="H111" s="8"/>
      <c r="I111" s="19">
        <f t="shared" si="3"/>
        <v>0</v>
      </c>
      <c r="J111" s="21" t="e">
        <f t="shared" si="2"/>
        <v>#DIV/0!</v>
      </c>
    </row>
    <row r="112" spans="1:10" ht="24.75" customHeight="1" thickBot="1" x14ac:dyDescent="0.3">
      <c r="A112" s="26" t="s">
        <v>75</v>
      </c>
      <c r="B112" s="44">
        <v>201</v>
      </c>
      <c r="C112" s="33" t="s">
        <v>52</v>
      </c>
      <c r="D112" s="28">
        <v>7000083030</v>
      </c>
      <c r="E112" s="28"/>
      <c r="F112" s="8">
        <f>F113</f>
        <v>43580</v>
      </c>
      <c r="G112" s="8">
        <v>7800</v>
      </c>
      <c r="H112" s="8">
        <v>7800</v>
      </c>
      <c r="I112" s="19">
        <f t="shared" si="3"/>
        <v>0.17898118402937127</v>
      </c>
      <c r="J112" s="21">
        <f t="shared" si="2"/>
        <v>1</v>
      </c>
    </row>
    <row r="113" spans="1:10" ht="26.25" customHeight="1" thickBot="1" x14ac:dyDescent="0.3">
      <c r="A113" s="26" t="s">
        <v>5</v>
      </c>
      <c r="B113" s="44">
        <v>201</v>
      </c>
      <c r="C113" s="33" t="s">
        <v>52</v>
      </c>
      <c r="D113" s="28">
        <v>7000083030</v>
      </c>
      <c r="E113" s="28">
        <v>200</v>
      </c>
      <c r="F113" s="8">
        <f>F114</f>
        <v>43580</v>
      </c>
      <c r="G113" s="8">
        <v>7800</v>
      </c>
      <c r="H113" s="8">
        <v>7800</v>
      </c>
      <c r="I113" s="19">
        <f t="shared" si="3"/>
        <v>0.17898118402937127</v>
      </c>
      <c r="J113" s="21">
        <f t="shared" si="2"/>
        <v>1</v>
      </c>
    </row>
    <row r="114" spans="1:10" ht="40.5" customHeight="1" thickBot="1" x14ac:dyDescent="0.3">
      <c r="A114" s="26" t="s">
        <v>6</v>
      </c>
      <c r="B114" s="44">
        <v>201</v>
      </c>
      <c r="C114" s="33" t="s">
        <v>52</v>
      </c>
      <c r="D114" s="28">
        <v>7000083030</v>
      </c>
      <c r="E114" s="28">
        <v>240</v>
      </c>
      <c r="F114" s="8">
        <f>50000-803-5617</f>
        <v>43580</v>
      </c>
      <c r="G114" s="8">
        <v>7800</v>
      </c>
      <c r="H114" s="8">
        <v>7800</v>
      </c>
      <c r="I114" s="19">
        <f t="shared" si="3"/>
        <v>0.17898118402937127</v>
      </c>
      <c r="J114" s="21">
        <f t="shared" si="2"/>
        <v>1</v>
      </c>
    </row>
    <row r="115" spans="1:10" ht="30" customHeight="1" thickBot="1" x14ac:dyDescent="0.3">
      <c r="A115" s="35" t="s">
        <v>22</v>
      </c>
      <c r="B115" s="16">
        <v>201</v>
      </c>
      <c r="C115" s="33" t="s">
        <v>53</v>
      </c>
      <c r="D115" s="45"/>
      <c r="E115" s="14"/>
      <c r="F115" s="47">
        <f>F5</f>
        <v>17841389.949999999</v>
      </c>
      <c r="G115" s="8">
        <v>660446.05000000005</v>
      </c>
      <c r="H115" s="8">
        <v>645671.26</v>
      </c>
      <c r="I115" s="19">
        <f t="shared" si="3"/>
        <v>3.6189515604416238E-2</v>
      </c>
      <c r="J115" s="21">
        <f t="shared" si="2"/>
        <v>0.97762907356323803</v>
      </c>
    </row>
    <row r="116" spans="1:10" ht="21.75" customHeight="1" thickBot="1" x14ac:dyDescent="0.3">
      <c r="A116" s="46" t="s">
        <v>23</v>
      </c>
      <c r="B116" s="16">
        <v>201</v>
      </c>
      <c r="C116" s="33" t="s">
        <v>54</v>
      </c>
      <c r="D116" s="45"/>
      <c r="E116" s="14"/>
      <c r="F116" s="48"/>
      <c r="G116" s="8">
        <v>660446.05000000005</v>
      </c>
      <c r="H116" s="8">
        <v>645671.26</v>
      </c>
      <c r="I116" s="19" t="e">
        <f t="shared" si="3"/>
        <v>#DIV/0!</v>
      </c>
      <c r="J116" s="21">
        <f t="shared" si="2"/>
        <v>0.97762907356323803</v>
      </c>
    </row>
    <row r="117" spans="1:10" ht="80.25" customHeight="1" thickBot="1" x14ac:dyDescent="0.3">
      <c r="A117" s="24" t="s">
        <v>24</v>
      </c>
      <c r="B117" s="16">
        <v>201</v>
      </c>
      <c r="C117" s="33" t="s">
        <v>54</v>
      </c>
      <c r="D117" s="14">
        <v>2041984260</v>
      </c>
      <c r="E117" s="14"/>
      <c r="F117" s="48"/>
      <c r="G117" s="11">
        <v>640446.05000000005</v>
      </c>
      <c r="H117" s="11">
        <v>625671.26</v>
      </c>
      <c r="I117" s="19" t="e">
        <f t="shared" si="3"/>
        <v>#DIV/0!</v>
      </c>
      <c r="J117" s="21">
        <f t="shared" si="2"/>
        <v>0.97693046900671798</v>
      </c>
    </row>
    <row r="118" spans="1:10" ht="30" customHeight="1" thickBot="1" x14ac:dyDescent="0.3">
      <c r="A118" s="24" t="s">
        <v>25</v>
      </c>
      <c r="B118" s="16">
        <v>201</v>
      </c>
      <c r="C118" s="33" t="s">
        <v>54</v>
      </c>
      <c r="D118" s="14">
        <v>2041984260</v>
      </c>
      <c r="E118" s="14">
        <v>500</v>
      </c>
      <c r="F118" s="48"/>
      <c r="G118" s="11">
        <v>640446.05000000005</v>
      </c>
      <c r="H118" s="11">
        <v>625671.26</v>
      </c>
      <c r="I118" s="19" t="e">
        <f t="shared" si="3"/>
        <v>#DIV/0!</v>
      </c>
      <c r="J118" s="21">
        <f t="shared" si="2"/>
        <v>0.97693046900671798</v>
      </c>
    </row>
    <row r="119" spans="1:10" ht="24" customHeight="1" thickBot="1" x14ac:dyDescent="0.3">
      <c r="A119" s="24" t="s">
        <v>26</v>
      </c>
      <c r="B119" s="16">
        <v>201</v>
      </c>
      <c r="C119" s="33" t="s">
        <v>54</v>
      </c>
      <c r="D119" s="14">
        <v>2041984260</v>
      </c>
      <c r="E119" s="14">
        <v>540</v>
      </c>
      <c r="F119" s="48"/>
      <c r="G119" s="11">
        <v>640446.05000000005</v>
      </c>
      <c r="H119" s="11">
        <v>625671.26</v>
      </c>
      <c r="I119" s="19" t="e">
        <f t="shared" si="3"/>
        <v>#DIV/0!</v>
      </c>
      <c r="J119" s="21">
        <f t="shared" si="2"/>
        <v>0.97693046900671798</v>
      </c>
    </row>
    <row r="120" spans="1:10" ht="96" customHeight="1" thickBot="1" x14ac:dyDescent="0.3">
      <c r="A120" s="24" t="s">
        <v>27</v>
      </c>
      <c r="B120" s="16">
        <v>201</v>
      </c>
      <c r="C120" s="33" t="s">
        <v>54</v>
      </c>
      <c r="D120" s="14">
        <v>2041984270</v>
      </c>
      <c r="E120" s="14"/>
      <c r="F120" s="48"/>
      <c r="G120" s="49">
        <v>20000</v>
      </c>
      <c r="H120" s="49">
        <v>20000</v>
      </c>
      <c r="I120" s="19" t="e">
        <f t="shared" si="3"/>
        <v>#DIV/0!</v>
      </c>
      <c r="J120" s="21">
        <f t="shared" si="2"/>
        <v>1</v>
      </c>
    </row>
    <row r="121" spans="1:10" ht="32.25" customHeight="1" thickBot="1" x14ac:dyDescent="0.3">
      <c r="A121" s="24" t="s">
        <v>25</v>
      </c>
      <c r="B121" s="16">
        <v>201</v>
      </c>
      <c r="C121" s="33" t="s">
        <v>54</v>
      </c>
      <c r="D121" s="14">
        <v>2041984270</v>
      </c>
      <c r="E121" s="14">
        <v>500</v>
      </c>
      <c r="F121" s="48"/>
      <c r="G121" s="49">
        <v>20000</v>
      </c>
      <c r="H121" s="49">
        <v>20000</v>
      </c>
      <c r="I121" s="19" t="e">
        <f t="shared" si="3"/>
        <v>#DIV/0!</v>
      </c>
      <c r="J121" s="21">
        <f t="shared" si="2"/>
        <v>1</v>
      </c>
    </row>
    <row r="122" spans="1:10" ht="21.75" customHeight="1" thickBot="1" x14ac:dyDescent="0.3">
      <c r="A122" s="24" t="s">
        <v>26</v>
      </c>
      <c r="B122" s="16">
        <v>201</v>
      </c>
      <c r="C122" s="33" t="s">
        <v>54</v>
      </c>
      <c r="D122" s="14">
        <v>2041984270</v>
      </c>
      <c r="E122" s="14">
        <v>540</v>
      </c>
      <c r="F122" s="48"/>
      <c r="G122" s="49">
        <v>20000</v>
      </c>
      <c r="H122" s="49">
        <v>20000</v>
      </c>
      <c r="I122" s="19" t="e">
        <f t="shared" si="3"/>
        <v>#DIV/0!</v>
      </c>
      <c r="J122" s="21">
        <f t="shared" si="2"/>
        <v>1</v>
      </c>
    </row>
    <row r="123" spans="1:10" ht="27.75" customHeight="1" thickBot="1" x14ac:dyDescent="0.3">
      <c r="A123" s="24" t="s">
        <v>28</v>
      </c>
      <c r="B123" s="16">
        <v>201</v>
      </c>
      <c r="C123" s="14">
        <v>1000</v>
      </c>
      <c r="D123" s="34"/>
      <c r="E123" s="34"/>
      <c r="F123" s="48"/>
      <c r="G123" s="49">
        <v>11642672.779999999</v>
      </c>
      <c r="H123" s="49">
        <v>11582011.08</v>
      </c>
      <c r="I123" s="51"/>
      <c r="J123" s="21">
        <f t="shared" si="2"/>
        <v>0.99478971013389594</v>
      </c>
    </row>
    <row r="124" spans="1:10" ht="21" customHeight="1" thickBot="1" x14ac:dyDescent="0.3">
      <c r="A124" s="35" t="s">
        <v>29</v>
      </c>
      <c r="B124" s="16">
        <v>201</v>
      </c>
      <c r="C124" s="38">
        <v>1001</v>
      </c>
      <c r="D124" s="38"/>
      <c r="E124" s="34"/>
      <c r="F124" s="48"/>
      <c r="G124" s="49">
        <v>133074</v>
      </c>
      <c r="H124" s="49">
        <v>133073.64000000001</v>
      </c>
      <c r="I124" s="51"/>
      <c r="J124" s="21">
        <f t="shared" si="2"/>
        <v>0.99999729473826604</v>
      </c>
    </row>
    <row r="125" spans="1:10" ht="42.75" customHeight="1" thickBot="1" x14ac:dyDescent="0.3">
      <c r="A125" s="24" t="s">
        <v>41</v>
      </c>
      <c r="B125" s="16">
        <v>201</v>
      </c>
      <c r="C125" s="14">
        <v>1001</v>
      </c>
      <c r="D125" s="14">
        <v>2041782450</v>
      </c>
      <c r="E125" s="34"/>
      <c r="F125" s="48"/>
      <c r="G125" s="49">
        <v>133074</v>
      </c>
      <c r="H125" s="49">
        <v>133073.64000000001</v>
      </c>
      <c r="I125" s="51"/>
      <c r="J125" s="21">
        <f t="shared" si="2"/>
        <v>0.99999729473826604</v>
      </c>
    </row>
    <row r="126" spans="1:10" ht="31.5" customHeight="1" thickBot="1" x14ac:dyDescent="0.3">
      <c r="A126" s="24" t="s">
        <v>30</v>
      </c>
      <c r="B126" s="16">
        <v>201</v>
      </c>
      <c r="C126" s="14">
        <v>1001</v>
      </c>
      <c r="D126" s="14">
        <v>2041782450</v>
      </c>
      <c r="E126" s="14">
        <v>300</v>
      </c>
      <c r="F126" s="48"/>
      <c r="G126" s="49">
        <v>133074</v>
      </c>
      <c r="H126" s="49">
        <v>133073.64000000001</v>
      </c>
      <c r="I126" s="51"/>
      <c r="J126" s="21">
        <f t="shared" si="2"/>
        <v>0.99999729473826604</v>
      </c>
    </row>
    <row r="127" spans="1:10" ht="28.5" customHeight="1" thickBot="1" x14ac:dyDescent="0.3">
      <c r="A127" s="24" t="s">
        <v>60</v>
      </c>
      <c r="B127" s="16">
        <v>201</v>
      </c>
      <c r="C127" s="14">
        <v>1001</v>
      </c>
      <c r="D127" s="14">
        <v>2041782450</v>
      </c>
      <c r="E127" s="14">
        <v>310</v>
      </c>
      <c r="F127" s="48"/>
      <c r="G127" s="49">
        <v>133074</v>
      </c>
      <c r="H127" s="49">
        <v>133073.64000000001</v>
      </c>
      <c r="I127" s="51"/>
      <c r="J127" s="21">
        <f t="shared" si="2"/>
        <v>0.99999729473826604</v>
      </c>
    </row>
    <row r="128" spans="1:10" ht="26.25" customHeight="1" thickBot="1" x14ac:dyDescent="0.3">
      <c r="A128" s="24" t="s">
        <v>89</v>
      </c>
      <c r="B128" s="16">
        <v>201</v>
      </c>
      <c r="C128" s="14">
        <v>1006</v>
      </c>
      <c r="D128" s="14"/>
      <c r="E128" s="14"/>
      <c r="F128" s="48"/>
      <c r="G128" s="49">
        <v>11509598.779999999</v>
      </c>
      <c r="H128" s="49">
        <v>11448937.439999999</v>
      </c>
      <c r="I128" s="51"/>
      <c r="J128" s="21">
        <f t="shared" si="2"/>
        <v>0.99472950003214622</v>
      </c>
    </row>
    <row r="129" spans="1:10" ht="26.25" customHeight="1" thickBot="1" x14ac:dyDescent="0.3">
      <c r="A129" s="63" t="s">
        <v>75</v>
      </c>
      <c r="B129" s="30">
        <v>201</v>
      </c>
      <c r="C129" s="66">
        <v>1006</v>
      </c>
      <c r="D129" s="66">
        <v>7000010120</v>
      </c>
      <c r="E129" s="66"/>
      <c r="F129" s="48"/>
      <c r="G129" s="49">
        <v>11449598.779999999</v>
      </c>
      <c r="H129" s="49">
        <v>11438937.439999999</v>
      </c>
      <c r="I129" s="51"/>
      <c r="J129" s="21">
        <f t="shared" si="2"/>
        <v>0.99906884597400714</v>
      </c>
    </row>
    <row r="130" spans="1:10" ht="42" customHeight="1" thickBot="1" x14ac:dyDescent="0.3">
      <c r="A130" s="31" t="s">
        <v>90</v>
      </c>
      <c r="B130" s="40">
        <v>201</v>
      </c>
      <c r="C130" s="41">
        <v>1006</v>
      </c>
      <c r="D130" s="41">
        <v>7000010120</v>
      </c>
      <c r="E130" s="41">
        <v>300</v>
      </c>
      <c r="F130" s="78"/>
      <c r="G130" s="79">
        <v>11449598.779999999</v>
      </c>
      <c r="H130" s="79">
        <v>11438937.439999999</v>
      </c>
      <c r="I130" s="78"/>
      <c r="J130" s="72">
        <f t="shared" si="2"/>
        <v>0.99906884597400714</v>
      </c>
    </row>
    <row r="131" spans="1:10" ht="36" customHeight="1" thickBot="1" x14ac:dyDescent="0.3">
      <c r="A131" s="31" t="s">
        <v>106</v>
      </c>
      <c r="B131" s="40">
        <v>201</v>
      </c>
      <c r="C131" s="41">
        <v>1006</v>
      </c>
      <c r="D131" s="41">
        <v>7000010120</v>
      </c>
      <c r="E131" s="41">
        <v>320</v>
      </c>
      <c r="F131" s="78"/>
      <c r="G131" s="79">
        <v>11449598.779999999</v>
      </c>
      <c r="H131" s="79">
        <v>11438937.439999999</v>
      </c>
      <c r="I131" s="78"/>
      <c r="J131" s="72">
        <f t="shared" si="2"/>
        <v>0.99906884597400714</v>
      </c>
    </row>
    <row r="132" spans="1:10" ht="25.5" customHeight="1" thickBot="1" x14ac:dyDescent="0.3">
      <c r="A132" s="26" t="s">
        <v>75</v>
      </c>
      <c r="B132" s="27">
        <v>201</v>
      </c>
      <c r="C132" s="28">
        <v>1006</v>
      </c>
      <c r="D132" s="28">
        <v>7000083030</v>
      </c>
      <c r="E132" s="28"/>
      <c r="F132" s="48"/>
      <c r="G132" s="50">
        <v>10000</v>
      </c>
      <c r="H132" s="50">
        <v>10000</v>
      </c>
      <c r="I132" s="51"/>
      <c r="J132" s="21">
        <f t="shared" si="2"/>
        <v>1</v>
      </c>
    </row>
    <row r="133" spans="1:10" ht="39.75" customHeight="1" thickBot="1" x14ac:dyDescent="0.3">
      <c r="A133" s="26" t="s">
        <v>90</v>
      </c>
      <c r="B133" s="27">
        <v>201</v>
      </c>
      <c r="C133" s="28">
        <v>1006</v>
      </c>
      <c r="D133" s="28">
        <v>7000083030</v>
      </c>
      <c r="E133" s="28">
        <v>300</v>
      </c>
      <c r="F133" s="48"/>
      <c r="G133" s="50">
        <v>10000</v>
      </c>
      <c r="H133" s="50">
        <v>10000</v>
      </c>
      <c r="I133" s="51"/>
      <c r="J133" s="21">
        <f t="shared" si="2"/>
        <v>1</v>
      </c>
    </row>
    <row r="134" spans="1:10" ht="41.25" customHeight="1" thickBot="1" x14ac:dyDescent="0.3">
      <c r="A134" s="26" t="s">
        <v>91</v>
      </c>
      <c r="B134" s="27">
        <v>201</v>
      </c>
      <c r="C134" s="28">
        <v>1006</v>
      </c>
      <c r="D134" s="28">
        <v>7000083030</v>
      </c>
      <c r="E134" s="28">
        <v>320</v>
      </c>
      <c r="F134" s="48"/>
      <c r="G134" s="50">
        <v>10000</v>
      </c>
      <c r="H134" s="50">
        <v>10000</v>
      </c>
      <c r="I134" s="51"/>
      <c r="J134" s="21">
        <f t="shared" si="2"/>
        <v>1</v>
      </c>
    </row>
    <row r="135" spans="1:10" ht="21.75" customHeight="1" thickBot="1" x14ac:dyDescent="0.3">
      <c r="A135" s="24" t="s">
        <v>31</v>
      </c>
      <c r="B135" s="16">
        <v>201</v>
      </c>
      <c r="C135" s="14">
        <v>1100</v>
      </c>
      <c r="D135" s="14"/>
      <c r="E135" s="34"/>
      <c r="F135" s="48"/>
      <c r="G135" s="50">
        <v>184700</v>
      </c>
      <c r="H135" s="50">
        <v>184482.72</v>
      </c>
      <c r="I135" s="51"/>
      <c r="J135" s="21">
        <f t="shared" si="2"/>
        <v>0.99882360584732</v>
      </c>
    </row>
    <row r="136" spans="1:10" ht="30.75" customHeight="1" thickBot="1" x14ac:dyDescent="0.3">
      <c r="A136" s="35" t="s">
        <v>32</v>
      </c>
      <c r="B136" s="36">
        <v>201</v>
      </c>
      <c r="C136" s="38">
        <v>1101</v>
      </c>
      <c r="D136" s="38"/>
      <c r="E136" s="34"/>
      <c r="F136" s="48"/>
      <c r="G136" s="50">
        <v>184700</v>
      </c>
      <c r="H136" s="50">
        <v>184482.72</v>
      </c>
      <c r="I136" s="51"/>
      <c r="J136" s="21">
        <f t="shared" si="2"/>
        <v>0.99882360584732</v>
      </c>
    </row>
    <row r="137" spans="1:10" ht="31.5" customHeight="1" thickBot="1" x14ac:dyDescent="0.3">
      <c r="A137" s="24" t="s">
        <v>33</v>
      </c>
      <c r="B137" s="16">
        <v>201</v>
      </c>
      <c r="C137" s="14">
        <v>1101</v>
      </c>
      <c r="D137" s="14">
        <v>2041382300</v>
      </c>
      <c r="E137" s="34"/>
      <c r="F137" s="48"/>
      <c r="G137" s="50">
        <v>184700</v>
      </c>
      <c r="H137" s="50">
        <v>184482.72</v>
      </c>
      <c r="I137" s="51"/>
      <c r="J137" s="21">
        <f t="shared" si="2"/>
        <v>0.99882360584732</v>
      </c>
    </row>
    <row r="138" spans="1:10" ht="26.25" customHeight="1" thickBot="1" x14ac:dyDescent="0.3">
      <c r="A138" s="24" t="s">
        <v>5</v>
      </c>
      <c r="B138" s="16">
        <v>201</v>
      </c>
      <c r="C138" s="14">
        <v>1101</v>
      </c>
      <c r="D138" s="14">
        <v>2041382300</v>
      </c>
      <c r="E138" s="14">
        <v>200</v>
      </c>
      <c r="F138" s="48"/>
      <c r="G138" s="50">
        <v>184700</v>
      </c>
      <c r="H138" s="50">
        <v>184482.72</v>
      </c>
      <c r="I138" s="51"/>
      <c r="J138" s="55">
        <f t="shared" si="2"/>
        <v>0.99882360584732</v>
      </c>
    </row>
    <row r="139" spans="1:10" ht="32.25" thickBot="1" x14ac:dyDescent="0.3">
      <c r="A139" s="24" t="s">
        <v>6</v>
      </c>
      <c r="B139" s="16">
        <v>201</v>
      </c>
      <c r="C139" s="14">
        <v>1101</v>
      </c>
      <c r="D139" s="14">
        <v>2041382300</v>
      </c>
      <c r="E139" s="14">
        <v>240</v>
      </c>
      <c r="F139" s="48"/>
      <c r="G139" s="50">
        <v>184700</v>
      </c>
      <c r="H139" s="50">
        <v>184482.72</v>
      </c>
      <c r="I139" s="51"/>
      <c r="J139" s="58">
        <f t="shared" si="2"/>
        <v>0.99882360584732</v>
      </c>
    </row>
    <row r="140" spans="1:10" ht="24" customHeight="1" thickBot="1" x14ac:dyDescent="0.3">
      <c r="A140" s="52" t="s">
        <v>35</v>
      </c>
      <c r="B140" s="16"/>
      <c r="C140" s="14"/>
      <c r="D140" s="14"/>
      <c r="E140" s="14"/>
      <c r="G140" s="7">
        <v>28449370.010000002</v>
      </c>
      <c r="H140" s="7">
        <v>27076210.25</v>
      </c>
      <c r="I140" s="56"/>
      <c r="J140" s="57">
        <f t="shared" si="2"/>
        <v>0.95173321027786084</v>
      </c>
    </row>
  </sheetData>
  <mergeCells count="3">
    <mergeCell ref="E1:J1"/>
    <mergeCell ref="A2:J2"/>
    <mergeCell ref="F75:F76"/>
  </mergeCells>
  <printOptions horizontalCentered="1"/>
  <pageMargins left="0.43307086614173229" right="0.23622047244094491" top="0.55118110236220474" bottom="0.15748031496062992" header="0" footer="0"/>
  <pageSetup paperSize="9" scale="6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Finansist</cp:lastModifiedBy>
  <cp:lastPrinted>2022-05-20T12:11:08Z</cp:lastPrinted>
  <dcterms:created xsi:type="dcterms:W3CDTF">2018-01-10T18:51:34Z</dcterms:created>
  <dcterms:modified xsi:type="dcterms:W3CDTF">2025-07-31T07:37:05Z</dcterms:modified>
</cp:coreProperties>
</file>