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15570" windowHeight="10590"/>
  </bookViews>
  <sheets>
    <sheet name="ОМС" sheetId="1" r:id="rId1"/>
  </sheets>
  <definedNames>
    <definedName name="_xlnm.Print_Titles" localSheetId="0">ОМС!$3:$4</definedName>
    <definedName name="_xlnm.Print_Area" localSheetId="0">ОМС!$A$1:$P$45</definedName>
  </definedNames>
  <calcPr calcId="145621"/>
</workbook>
</file>

<file path=xl/calcChain.xml><?xml version="1.0" encoding="utf-8"?>
<calcChain xmlns="http://schemas.openxmlformats.org/spreadsheetml/2006/main">
  <c r="J29" i="1" l="1"/>
  <c r="J30" i="1" s="1"/>
  <c r="M13" i="1"/>
  <c r="K12" i="1"/>
  <c r="M12" i="1" s="1"/>
  <c r="H29" i="1"/>
  <c r="I29" i="1"/>
  <c r="G29" i="1"/>
  <c r="G30" i="1" s="1"/>
  <c r="F29" i="1"/>
  <c r="L12" i="1" l="1"/>
  <c r="K15" i="1"/>
  <c r="M15" i="1" s="1"/>
  <c r="L15" i="1"/>
  <c r="K14" i="1"/>
  <c r="M14" i="1" s="1"/>
  <c r="K13" i="1"/>
  <c r="K7" i="1"/>
  <c r="M7" i="1" s="1"/>
  <c r="K8" i="1"/>
  <c r="M8" i="1" s="1"/>
  <c r="K9" i="1"/>
  <c r="L9" i="1" s="1"/>
  <c r="K10" i="1"/>
  <c r="L10" i="1" s="1"/>
  <c r="K11" i="1"/>
  <c r="K16" i="1"/>
  <c r="M16" i="1" s="1"/>
  <c r="K17" i="1"/>
  <c r="M17" i="1" s="1"/>
  <c r="K6" i="1"/>
  <c r="M6" i="1" s="1"/>
  <c r="L14" i="1" l="1"/>
  <c r="L13" i="1"/>
  <c r="K29" i="1"/>
  <c r="M11" i="1"/>
  <c r="L11" i="1"/>
  <c r="L29" i="1" s="1"/>
  <c r="M9" i="1"/>
  <c r="M10" i="1"/>
  <c r="L17" i="1"/>
  <c r="L16" i="1"/>
  <c r="L8" i="1"/>
  <c r="L7" i="1"/>
  <c r="L6" i="1"/>
  <c r="K5" i="1" l="1"/>
  <c r="L5" i="1" s="1"/>
  <c r="M5" i="1" l="1"/>
  <c r="K21" i="1" l="1"/>
  <c r="K22" i="1"/>
  <c r="K23" i="1"/>
  <c r="K24" i="1"/>
  <c r="M24" i="1" s="1"/>
  <c r="K25" i="1"/>
  <c r="K26" i="1"/>
  <c r="K27" i="1"/>
  <c r="K28" i="1"/>
  <c r="L21" i="1" l="1"/>
  <c r="M21" i="1"/>
  <c r="L22" i="1"/>
  <c r="M22" i="1"/>
  <c r="L23" i="1"/>
  <c r="M23" i="1"/>
  <c r="L25" i="1"/>
  <c r="M25" i="1"/>
  <c r="L26" i="1"/>
  <c r="M26" i="1"/>
  <c r="L27" i="1"/>
  <c r="M27" i="1"/>
  <c r="L28" i="1"/>
  <c r="M28" i="1"/>
  <c r="L24" i="1"/>
  <c r="F39" i="1"/>
  <c r="J31" i="1" l="1"/>
  <c r="E38" i="1" s="1"/>
  <c r="K19" i="1"/>
  <c r="K20" i="1"/>
  <c r="M20" i="1" s="1"/>
  <c r="K18" i="1"/>
  <c r="M18" i="1" s="1"/>
  <c r="J39" i="1"/>
  <c r="K39" i="1" s="1"/>
  <c r="L39" i="1" s="1"/>
  <c r="J38" i="1"/>
  <c r="H30" i="1"/>
  <c r="H31" i="1" s="1"/>
  <c r="G31" i="1"/>
  <c r="I30" i="1"/>
  <c r="I31" i="1" s="1"/>
  <c r="F30" i="1"/>
  <c r="F31" i="1" s="1"/>
  <c r="F38" i="1" l="1"/>
  <c r="K38" i="1" s="1"/>
  <c r="L38" i="1" s="1"/>
  <c r="L19" i="1"/>
  <c r="M19" i="1"/>
  <c r="K30" i="1"/>
  <c r="K31" i="1" s="1"/>
  <c r="L20" i="1"/>
  <c r="L18" i="1"/>
  <c r="L30" i="1" l="1"/>
  <c r="L31" i="1" s="1"/>
</calcChain>
</file>

<file path=xl/sharedStrings.xml><?xml version="1.0" encoding="utf-8"?>
<sst xmlns="http://schemas.openxmlformats.org/spreadsheetml/2006/main" count="154" uniqueCount="85">
  <si>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</si>
  <si>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</si>
  <si>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</si>
  <si>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</si>
  <si>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</si>
  <si>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</si>
  <si>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Сумма уточнения (+;-)</t>
  </si>
  <si>
    <t>(руб.коп.)</t>
  </si>
  <si>
    <t>сумма</t>
  </si>
  <si>
    <t>%</t>
  </si>
  <si>
    <t xml:space="preserve">Код ведомства, раздел, подраздел, целевая статья </t>
  </si>
  <si>
    <t>Выплаты подлежащие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</si>
  <si>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</si>
  <si>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ВСЕГО НА УПРАВЛЕНИЕ </t>
  </si>
  <si>
    <t>Доп. классификация (региональная)</t>
  </si>
  <si>
    <t>4=гр2+гр3</t>
  </si>
  <si>
    <t xml:space="preserve"> </t>
  </si>
  <si>
    <t>итого по органу местного самоуправления</t>
  </si>
  <si>
    <t>содержание органов местного самоуправления Брянской области</t>
  </si>
  <si>
    <t xml:space="preserve">наименование </t>
  </si>
  <si>
    <t xml:space="preserve">кредиторская задолженность </t>
  </si>
  <si>
    <t>стимулирующие выплаты согласно НПА Брянской области</t>
  </si>
  <si>
    <t>компенсационные выплаты при увольнении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</si>
  <si>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</si>
  <si>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 xml:space="preserve">итого по разделу, подразделу </t>
  </si>
  <si>
    <t>№ п/п</t>
  </si>
  <si>
    <t>дата</t>
  </si>
  <si>
    <t>1</t>
  </si>
  <si>
    <t>Установленный норматив формирования расходов на:</t>
  </si>
  <si>
    <t>Информация о соблюдении установленных нормативов:</t>
  </si>
  <si>
    <t>размер</t>
  </si>
  <si>
    <t>Итого выплат</t>
  </si>
  <si>
    <t>гр 8= гр5+гр6+гр7</t>
  </si>
  <si>
    <t>гр9=гр4-гр8</t>
  </si>
  <si>
    <t>гр10= гр9-гр1</t>
  </si>
  <si>
    <t>Утвержденные расходы без учета выплат подлежащих исключению</t>
  </si>
  <si>
    <t>Глава администрации</t>
  </si>
  <si>
    <t xml:space="preserve">Утвержденные расходы с учетом уточнения </t>
  </si>
  <si>
    <t>уточнения
 (+,-)</t>
  </si>
  <si>
    <t>Селецкая сельская администрация</t>
  </si>
  <si>
    <t>411 0104 4101180040</t>
  </si>
  <si>
    <t>244</t>
  </si>
  <si>
    <t>00226</t>
  </si>
  <si>
    <t>00221</t>
  </si>
  <si>
    <t>247</t>
  </si>
  <si>
    <t>00223</t>
  </si>
  <si>
    <t>00310</t>
  </si>
  <si>
    <t>852</t>
  </si>
  <si>
    <t>00290</t>
  </si>
  <si>
    <t>853</t>
  </si>
  <si>
    <t>Уменьшение бюджетных ассигнований (приведение в соответствие с заключенными договарами)</t>
  </si>
  <si>
    <t>00225</t>
  </si>
  <si>
    <t>Уменьшение бюджетных ассигнований</t>
  </si>
  <si>
    <t>Увеличение бюджетных ассигнований (согласно заключенных договоров)</t>
  </si>
  <si>
    <t>411 0104 4101180100</t>
  </si>
  <si>
    <t>00340</t>
  </si>
  <si>
    <t>411 0104 4141180040</t>
  </si>
  <si>
    <t>411 0104 4141180100</t>
  </si>
  <si>
    <t>Уменьшение бюджетных ассигнований (согласно заключенного договора 17698,53руб)</t>
  </si>
  <si>
    <t xml:space="preserve">Увеличение бюджетных ассигнований в связи с недостаточностью лимитов для заключения договора на
1.приобретение ГСМ в сумме 33303,00руб. 
</t>
  </si>
  <si>
    <t>Уменьшение бюджетных ассигнований в связи с экономией лимитов договор на поставку газа. В сумме 7060,88руб.</t>
  </si>
  <si>
    <t>Уменьшение бюджетных ассигнований в связи с экономией лимитов 767,75руб.</t>
  </si>
  <si>
    <t>Белоберезковская администрация</t>
  </si>
  <si>
    <t>121</t>
  </si>
  <si>
    <t>129</t>
  </si>
  <si>
    <t>201 0203 2041251180</t>
  </si>
  <si>
    <t>Уменьшение плановых назначений за счет экономии</t>
  </si>
  <si>
    <t>Утвержденные расходы на последнюю дату (без ВУС)</t>
  </si>
  <si>
    <t>Садовская И.Ф.</t>
  </si>
  <si>
    <t>исполнитель : Кошель И.В.</t>
  </si>
  <si>
    <t>201 0104 2041180040</t>
  </si>
  <si>
    <t>201 0104 2041180020</t>
  </si>
  <si>
    <t>851</t>
  </si>
  <si>
    <t>Увеличение плановых назначений  за счет экономии по уплате за тепловую и электроэнергию</t>
  </si>
  <si>
    <t>Увеличение плановых назначений за счет экономии по отчислениям</t>
  </si>
  <si>
    <t>2023 год</t>
  </si>
  <si>
    <t>2024 год ( 01.05.2024)</t>
  </si>
  <si>
    <t xml:space="preserve">План с учетом уточнения на 2024 год </t>
  </si>
  <si>
    <t xml:space="preserve">Отклонение утвержденного плана с учетом уточнения на 2024 год  от кассового исполнения 2023 года </t>
  </si>
  <si>
    <t>Увеличение плановых назначений на уплату земельного налога</t>
  </si>
  <si>
    <t>2024 год , рублей</t>
  </si>
  <si>
    <t>201 0104 7000083030</t>
  </si>
  <si>
    <t>Увеличение плановых назначений на замену окон в здании администрации, пострадавших в результате ЧС 08.08.2023г.</t>
  </si>
  <si>
    <t>телефон с кодом: (48352)96253</t>
  </si>
  <si>
    <t>Пояснение к уточнению  бюджета по расходам на финансовое обеспечение деятельности органов местного самоуправления по Белоберезковскому городскому поселению на 01.05.2024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</si>
</sst>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1" fillId="0" borderId="0"/>
    <xf numFmtId="0" fontId="2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2" fillId="0" borderId="7">
      <alignment horizontal="center" vertical="center" wrapText="1"/>
    </xf>
    <xf numFmtId="49" fontId="2" fillId="0" borderId="7">
      <alignment horizontal="center" vertical="top" shrinkToFit="1"/>
    </xf>
    <xf numFmtId="4" fontId="4" fillId="2" borderId="7">
      <alignment horizontal="right" vertical="top" shrinkToFit="1"/>
    </xf>
    <xf numFmtId="10" fontId="4" fillId="2" borderId="7">
      <alignment horizontal="right" vertical="top" shrinkToFit="1"/>
    </xf>
    <xf numFmtId="0" fontId="2" fillId="0" borderId="0">
      <alignment horizontal="left" wrapText="1"/>
    </xf>
    <xf numFmtId="0" fontId="4" fillId="0" borderId="7">
      <alignment vertical="top" wrapText="1"/>
    </xf>
    <xf numFmtId="4" fontId="4" fillId="3" borderId="7">
      <alignment horizontal="right" vertical="top" shrinkToFit="1"/>
    </xf>
    <xf numFmtId="10" fontId="4" fillId="3" borderId="7">
      <alignment horizontal="right" vertical="top" shrinkToFit="1"/>
    </xf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2" fillId="4" borderId="0"/>
    <xf numFmtId="0" fontId="2" fillId="0" borderId="0">
      <alignment wrapText="1"/>
    </xf>
    <xf numFmtId="0" fontId="2" fillId="0" borderId="0">
      <alignment horizontal="right"/>
    </xf>
    <xf numFmtId="0" fontId="2" fillId="4" borderId="8"/>
    <xf numFmtId="0" fontId="2" fillId="4" borderId="9"/>
    <xf numFmtId="49" fontId="2" fillId="0" borderId="7">
      <alignment horizontal="left" vertical="top" wrapText="1" indent="2"/>
    </xf>
    <xf numFmtId="4" fontId="2" fillId="0" borderId="7">
      <alignment horizontal="right" vertical="top" shrinkToFit="1"/>
    </xf>
    <xf numFmtId="10" fontId="2" fillId="0" borderId="7">
      <alignment horizontal="right" vertical="top" shrinkToFit="1"/>
    </xf>
    <xf numFmtId="0" fontId="2" fillId="4" borderId="9">
      <alignment shrinkToFit="1"/>
    </xf>
    <xf numFmtId="0" fontId="4" fillId="0" borderId="7">
      <alignment horizontal="left"/>
    </xf>
    <xf numFmtId="0" fontId="2" fillId="4" borderId="10"/>
    <xf numFmtId="0" fontId="2" fillId="4" borderId="9">
      <alignment horizontal="center"/>
    </xf>
    <xf numFmtId="0" fontId="2" fillId="4" borderId="9">
      <alignment horizontal="left"/>
    </xf>
    <xf numFmtId="0" fontId="2" fillId="4" borderId="10">
      <alignment horizontal="center"/>
    </xf>
    <xf numFmtId="0" fontId="2" fillId="4" borderId="10">
      <alignment horizontal="left"/>
    </xf>
  </cellStyleXfs>
  <cellXfs count="74">
    <xf numFmtId="0" fontId="0" fillId="0" borderId="0" xfId="0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/>
    <xf numFmtId="2" fontId="10" fillId="0" borderId="0" xfId="0" applyNumberFormat="1" applyFont="1" applyFill="1" applyBorder="1"/>
    <xf numFmtId="0" fontId="7" fillId="0" borderId="0" xfId="0" applyFont="1" applyBorder="1"/>
    <xf numFmtId="2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8" fillId="0" borderId="0" xfId="0" applyFont="1"/>
    <xf numFmtId="2" fontId="7" fillId="0" borderId="1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/>
    <xf numFmtId="4" fontId="7" fillId="0" borderId="0" xfId="0" applyNumberFormat="1" applyFont="1"/>
    <xf numFmtId="4" fontId="8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 wrapText="1"/>
    </xf>
    <xf numFmtId="4" fontId="11" fillId="5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6" borderId="1" xfId="0" applyNumberFormat="1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vertical="top" wrapText="1"/>
    </xf>
    <xf numFmtId="4" fontId="12" fillId="6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/>
    </xf>
    <xf numFmtId="2" fontId="7" fillId="0" borderId="12" xfId="0" applyNumberFormat="1" applyFont="1" applyBorder="1" applyAlignment="1">
      <alignment horizontal="center" vertical="top" wrapText="1"/>
    </xf>
    <xf numFmtId="2" fontId="7" fillId="0" borderId="13" xfId="0" applyNumberFormat="1" applyFont="1" applyBorder="1" applyAlignment="1">
      <alignment horizontal="center" vertical="top" wrapText="1"/>
    </xf>
    <xf numFmtId="2" fontId="7" fillId="0" borderId="1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</cellXfs>
  <cellStyles count="33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7"/>
  <sheetViews>
    <sheetView tabSelected="1" view="pageBreakPreview" zoomScale="70" zoomScaleNormal="100" zoomScaleSheetLayoutView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38" sqref="N38"/>
    </sheetView>
  </sheetViews>
  <sheetFormatPr defaultRowHeight="15" x14ac:dyDescent="0.25"/>
  <cols>
    <col min="1" max="1" width="5" customWidth="1"/>
    <col min="2" max="2" width="20.28515625" customWidth="1"/>
    <col min="3" max="3" width="25.28515625" customWidth="1"/>
    <col min="4" max="4" width="14.42578125" customWidth="1"/>
    <col min="5" max="5" width="16" customWidth="1"/>
    <col min="6" max="6" width="16.28515625" customWidth="1"/>
    <col min="7" max="8" width="16" customWidth="1"/>
    <col min="9" max="10" width="14.7109375" customWidth="1"/>
    <col min="11" max="11" width="17.140625" customWidth="1"/>
    <col min="12" max="12" width="15.140625" customWidth="1"/>
    <col min="13" max="13" width="14.5703125" customWidth="1"/>
    <col min="14" max="14" width="30" customWidth="1"/>
    <col min="15" max="15" width="0.28515625" customWidth="1"/>
    <col min="16" max="16" width="2" customWidth="1"/>
  </cols>
  <sheetData>
    <row r="1" spans="1:15" ht="21.75" customHeight="1" x14ac:dyDescent="0.25">
      <c r="A1" s="66" t="s">
        <v>84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5" ht="18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1" t="s">
        <v>7</v>
      </c>
    </row>
    <row r="3" spans="1:15" ht="90" customHeight="1" x14ac:dyDescent="0.25">
      <c r="A3" s="68" t="s">
        <v>25</v>
      </c>
      <c r="B3" s="67" t="s">
        <v>5</v>
      </c>
      <c r="C3" s="67" t="s">
        <v>10</v>
      </c>
      <c r="D3" s="67" t="s">
        <v>0</v>
      </c>
      <c r="E3" s="70" t="s">
        <v>14</v>
      </c>
      <c r="F3" s="71" t="s">
        <v>75</v>
      </c>
      <c r="G3" s="71"/>
      <c r="H3" s="72" t="s">
        <v>76</v>
      </c>
      <c r="I3" s="73"/>
      <c r="J3" s="67" t="s">
        <v>38</v>
      </c>
      <c r="K3" s="68" t="s">
        <v>77</v>
      </c>
      <c r="L3" s="67" t="s">
        <v>78</v>
      </c>
      <c r="M3" s="67"/>
      <c r="N3" s="67" t="s">
        <v>1</v>
      </c>
      <c r="O3" t="s">
        <v>16</v>
      </c>
    </row>
    <row r="4" spans="1:15" ht="38.25" customHeight="1" x14ac:dyDescent="0.25">
      <c r="A4" s="69"/>
      <c r="B4" s="67"/>
      <c r="C4" s="67"/>
      <c r="D4" s="67"/>
      <c r="E4" s="70"/>
      <c r="F4" s="12" t="s">
        <v>2</v>
      </c>
      <c r="G4" s="12" t="s">
        <v>3</v>
      </c>
      <c r="H4" s="12" t="s">
        <v>4</v>
      </c>
      <c r="I4" s="12" t="s">
        <v>3</v>
      </c>
      <c r="J4" s="67"/>
      <c r="K4" s="69"/>
      <c r="L4" s="33" t="s">
        <v>8</v>
      </c>
      <c r="M4" s="33" t="s">
        <v>9</v>
      </c>
      <c r="N4" s="67"/>
    </row>
    <row r="5" spans="1:15" ht="0.75" hidden="1" customHeight="1" x14ac:dyDescent="0.25">
      <c r="A5" s="8"/>
      <c r="B5" s="8" t="s">
        <v>39</v>
      </c>
      <c r="C5" s="3" t="s">
        <v>56</v>
      </c>
      <c r="D5" s="3" t="s">
        <v>41</v>
      </c>
      <c r="E5" s="3" t="s">
        <v>43</v>
      </c>
      <c r="F5" s="34"/>
      <c r="G5" s="34"/>
      <c r="H5" s="34"/>
      <c r="I5" s="35"/>
      <c r="J5" s="34"/>
      <c r="K5" s="34">
        <f t="shared" ref="K5:K20" si="0">H5+J5</f>
        <v>0</v>
      </c>
      <c r="L5" s="34">
        <f t="shared" ref="L5:L20" si="1">K5-G5</f>
        <v>0</v>
      </c>
      <c r="M5" s="34" t="e">
        <f t="shared" ref="M5" si="2">K5/G5*100</f>
        <v>#DIV/0!</v>
      </c>
      <c r="N5" s="49" t="s">
        <v>58</v>
      </c>
    </row>
    <row r="6" spans="1:15" ht="72.75" hidden="1" customHeight="1" x14ac:dyDescent="0.25">
      <c r="A6" s="8"/>
      <c r="B6" s="8" t="s">
        <v>62</v>
      </c>
      <c r="C6" s="3" t="s">
        <v>71</v>
      </c>
      <c r="D6" s="3" t="s">
        <v>63</v>
      </c>
      <c r="E6" s="3"/>
      <c r="F6" s="34">
        <v>435950</v>
      </c>
      <c r="G6" s="34"/>
      <c r="H6" s="34"/>
      <c r="I6" s="35"/>
      <c r="J6" s="34"/>
      <c r="K6" s="34">
        <f t="shared" ref="K6:K17" si="3">H6+J6</f>
        <v>0</v>
      </c>
      <c r="L6" s="34">
        <f t="shared" ref="L6:L17" si="4">K6-G6</f>
        <v>0</v>
      </c>
      <c r="M6" s="34" t="e">
        <f>K6/G6*100</f>
        <v>#DIV/0!</v>
      </c>
      <c r="N6" s="49" t="s">
        <v>66</v>
      </c>
    </row>
    <row r="7" spans="1:15" ht="51" hidden="1" customHeight="1" x14ac:dyDescent="0.25">
      <c r="A7" s="8"/>
      <c r="B7" s="8" t="s">
        <v>62</v>
      </c>
      <c r="C7" s="3" t="s">
        <v>71</v>
      </c>
      <c r="D7" s="3" t="s">
        <v>64</v>
      </c>
      <c r="E7" s="3"/>
      <c r="F7" s="34">
        <v>128200</v>
      </c>
      <c r="G7" s="34"/>
      <c r="H7" s="34"/>
      <c r="I7" s="35"/>
      <c r="J7" s="34"/>
      <c r="K7" s="34">
        <f t="shared" si="3"/>
        <v>0</v>
      </c>
      <c r="L7" s="34">
        <f t="shared" si="4"/>
        <v>0</v>
      </c>
      <c r="M7" s="34" t="e">
        <f t="shared" ref="M7:M28" si="5">K7/G7*100</f>
        <v>#DIV/0!</v>
      </c>
      <c r="N7" s="49" t="s">
        <v>66</v>
      </c>
    </row>
    <row r="8" spans="1:15" ht="42.75" hidden="1" customHeight="1" x14ac:dyDescent="0.25">
      <c r="A8" s="8"/>
      <c r="B8" s="8" t="s">
        <v>62</v>
      </c>
      <c r="C8" s="3" t="s">
        <v>70</v>
      </c>
      <c r="D8" s="3" t="s">
        <v>63</v>
      </c>
      <c r="E8" s="3"/>
      <c r="F8" s="34">
        <v>1492630</v>
      </c>
      <c r="G8" s="34"/>
      <c r="H8" s="34"/>
      <c r="I8" s="35"/>
      <c r="J8" s="34"/>
      <c r="K8" s="34">
        <f t="shared" si="3"/>
        <v>0</v>
      </c>
      <c r="L8" s="34">
        <f t="shared" si="4"/>
        <v>0</v>
      </c>
      <c r="M8" s="34" t="e">
        <f t="shared" si="5"/>
        <v>#DIV/0!</v>
      </c>
      <c r="N8" s="49" t="s">
        <v>66</v>
      </c>
    </row>
    <row r="9" spans="1:15" ht="39.75" hidden="1" customHeight="1" x14ac:dyDescent="0.25">
      <c r="A9" s="8"/>
      <c r="B9" s="8" t="s">
        <v>62</v>
      </c>
      <c r="C9" s="3" t="s">
        <v>70</v>
      </c>
      <c r="D9" s="3" t="s">
        <v>64</v>
      </c>
      <c r="E9" s="3"/>
      <c r="F9" s="34">
        <v>445700</v>
      </c>
      <c r="G9" s="34"/>
      <c r="H9" s="34"/>
      <c r="I9" s="35"/>
      <c r="J9" s="34"/>
      <c r="K9" s="34">
        <f t="shared" si="3"/>
        <v>0</v>
      </c>
      <c r="L9" s="34">
        <f t="shared" si="4"/>
        <v>0</v>
      </c>
      <c r="M9" s="34" t="e">
        <f t="shared" si="5"/>
        <v>#DIV/0!</v>
      </c>
      <c r="N9" s="49" t="s">
        <v>66</v>
      </c>
    </row>
    <row r="10" spans="1:15" ht="0.75" customHeight="1" x14ac:dyDescent="0.25">
      <c r="A10" s="8"/>
      <c r="B10" s="8" t="s">
        <v>62</v>
      </c>
      <c r="C10" s="3" t="s">
        <v>70</v>
      </c>
      <c r="D10" s="3" t="s">
        <v>41</v>
      </c>
      <c r="E10" s="3"/>
      <c r="F10" s="34">
        <v>644300</v>
      </c>
      <c r="G10" s="34"/>
      <c r="H10" s="34"/>
      <c r="I10" s="35"/>
      <c r="J10" s="34"/>
      <c r="K10" s="34">
        <f t="shared" si="3"/>
        <v>0</v>
      </c>
      <c r="L10" s="34">
        <f t="shared" si="4"/>
        <v>0</v>
      </c>
      <c r="M10" s="34" t="e">
        <f t="shared" si="5"/>
        <v>#DIV/0!</v>
      </c>
      <c r="N10" s="49" t="s">
        <v>73</v>
      </c>
    </row>
    <row r="11" spans="1:15" ht="46.5" customHeight="1" x14ac:dyDescent="0.25">
      <c r="A11" s="8"/>
      <c r="B11" s="8" t="s">
        <v>62</v>
      </c>
      <c r="C11" s="3" t="s">
        <v>70</v>
      </c>
      <c r="D11" s="3" t="s">
        <v>44</v>
      </c>
      <c r="E11" s="3"/>
      <c r="F11" s="34">
        <v>165300</v>
      </c>
      <c r="G11" s="34">
        <v>165243.39000000001</v>
      </c>
      <c r="H11" s="34">
        <v>300000</v>
      </c>
      <c r="I11" s="35">
        <v>95762.74</v>
      </c>
      <c r="J11" s="7">
        <v>-108000</v>
      </c>
      <c r="K11" s="34">
        <f t="shared" si="3"/>
        <v>192000</v>
      </c>
      <c r="L11" s="34">
        <f>K11-G11</f>
        <v>26756.609999999986</v>
      </c>
      <c r="M11" s="34">
        <f>K11/G11*100</f>
        <v>116.19224224339624</v>
      </c>
      <c r="N11" s="49" t="s">
        <v>66</v>
      </c>
    </row>
    <row r="12" spans="1:15" ht="46.5" customHeight="1" x14ac:dyDescent="0.25">
      <c r="A12" s="8"/>
      <c r="B12" s="8" t="s">
        <v>62</v>
      </c>
      <c r="C12" s="3" t="s">
        <v>70</v>
      </c>
      <c r="D12" s="3" t="s">
        <v>72</v>
      </c>
      <c r="E12" s="3"/>
      <c r="F12" s="34">
        <v>17300</v>
      </c>
      <c r="G12" s="34">
        <v>17272</v>
      </c>
      <c r="H12" s="34">
        <v>20050</v>
      </c>
      <c r="I12" s="35">
        <v>4318</v>
      </c>
      <c r="J12" s="7">
        <v>108000</v>
      </c>
      <c r="K12" s="34">
        <f t="shared" ref="K12" si="6">H12+J12</f>
        <v>128050</v>
      </c>
      <c r="L12" s="34">
        <f>K12-G12</f>
        <v>110778</v>
      </c>
      <c r="M12" s="34">
        <f>K12/G12*100</f>
        <v>741.3733209819361</v>
      </c>
      <c r="N12" s="49" t="s">
        <v>79</v>
      </c>
    </row>
    <row r="13" spans="1:15" ht="73.5" customHeight="1" x14ac:dyDescent="0.25">
      <c r="A13" s="8"/>
      <c r="B13" s="8" t="s">
        <v>62</v>
      </c>
      <c r="C13" s="3" t="s">
        <v>81</v>
      </c>
      <c r="D13" s="3" t="s">
        <v>41</v>
      </c>
      <c r="E13" s="3"/>
      <c r="F13" s="34">
        <v>0</v>
      </c>
      <c r="G13" s="34">
        <v>0</v>
      </c>
      <c r="H13" s="34">
        <v>0</v>
      </c>
      <c r="I13" s="35">
        <v>0</v>
      </c>
      <c r="J13" s="7">
        <v>169000</v>
      </c>
      <c r="K13" s="34">
        <f t="shared" si="3"/>
        <v>169000</v>
      </c>
      <c r="L13" s="34">
        <f>K13-G13</f>
        <v>169000</v>
      </c>
      <c r="M13" s="34" t="e">
        <f>K13/G13*100</f>
        <v>#DIV/0!</v>
      </c>
      <c r="N13" s="49" t="s">
        <v>82</v>
      </c>
    </row>
    <row r="14" spans="1:15" ht="63" hidden="1" customHeight="1" x14ac:dyDescent="0.25">
      <c r="A14" s="8"/>
      <c r="B14" s="8" t="s">
        <v>62</v>
      </c>
      <c r="C14" s="3" t="s">
        <v>70</v>
      </c>
      <c r="D14" s="3" t="s">
        <v>47</v>
      </c>
      <c r="E14" s="3"/>
      <c r="F14" s="34">
        <v>4300</v>
      </c>
      <c r="G14" s="34"/>
      <c r="H14" s="34"/>
      <c r="I14" s="35"/>
      <c r="J14" s="7"/>
      <c r="K14" s="34">
        <f t="shared" si="3"/>
        <v>0</v>
      </c>
      <c r="L14" s="34">
        <f t="shared" si="4"/>
        <v>0</v>
      </c>
      <c r="M14" s="34" t="e">
        <f t="shared" si="5"/>
        <v>#DIV/0!</v>
      </c>
      <c r="N14" s="49" t="s">
        <v>66</v>
      </c>
    </row>
    <row r="15" spans="1:15" ht="69" hidden="1" customHeight="1" x14ac:dyDescent="0.25">
      <c r="A15" s="8"/>
      <c r="B15" s="8" t="s">
        <v>62</v>
      </c>
      <c r="C15" s="3" t="s">
        <v>70</v>
      </c>
      <c r="D15" s="3" t="s">
        <v>49</v>
      </c>
      <c r="E15" s="3"/>
      <c r="F15" s="34">
        <v>5400</v>
      </c>
      <c r="G15" s="34"/>
      <c r="H15" s="34"/>
      <c r="I15" s="35"/>
      <c r="J15" s="7"/>
      <c r="K15" s="34">
        <f t="shared" si="3"/>
        <v>0</v>
      </c>
      <c r="L15" s="34">
        <f t="shared" si="4"/>
        <v>0</v>
      </c>
      <c r="M15" s="34" t="e">
        <f t="shared" si="5"/>
        <v>#DIV/0!</v>
      </c>
      <c r="N15" s="49" t="s">
        <v>66</v>
      </c>
    </row>
    <row r="16" spans="1:15" ht="69.75" hidden="1" customHeight="1" x14ac:dyDescent="0.25">
      <c r="A16" s="8"/>
      <c r="B16" s="8" t="s">
        <v>62</v>
      </c>
      <c r="C16" s="3" t="s">
        <v>65</v>
      </c>
      <c r="D16" s="3" t="s">
        <v>64</v>
      </c>
      <c r="E16" s="3"/>
      <c r="F16" s="34">
        <v>58823.86</v>
      </c>
      <c r="G16" s="34"/>
      <c r="H16" s="34"/>
      <c r="I16" s="35"/>
      <c r="J16" s="7"/>
      <c r="K16" s="34">
        <f t="shared" si="3"/>
        <v>0</v>
      </c>
      <c r="L16" s="34">
        <f t="shared" si="4"/>
        <v>0</v>
      </c>
      <c r="M16" s="34" t="e">
        <f t="shared" si="5"/>
        <v>#DIV/0!</v>
      </c>
      <c r="N16" s="49" t="s">
        <v>66</v>
      </c>
    </row>
    <row r="17" spans="1:14" ht="57" hidden="1" customHeight="1" x14ac:dyDescent="0.25">
      <c r="A17" s="8"/>
      <c r="B17" s="8" t="s">
        <v>62</v>
      </c>
      <c r="C17" s="3" t="s">
        <v>65</v>
      </c>
      <c r="D17" s="3" t="s">
        <v>41</v>
      </c>
      <c r="E17" s="3"/>
      <c r="F17" s="34">
        <v>28340.34</v>
      </c>
      <c r="G17" s="34"/>
      <c r="H17" s="34"/>
      <c r="I17" s="34"/>
      <c r="J17" s="7"/>
      <c r="K17" s="34">
        <f t="shared" si="3"/>
        <v>0</v>
      </c>
      <c r="L17" s="34">
        <f t="shared" si="4"/>
        <v>0</v>
      </c>
      <c r="M17" s="34" t="e">
        <f t="shared" si="5"/>
        <v>#DIV/0!</v>
      </c>
      <c r="N17" s="49" t="s">
        <v>74</v>
      </c>
    </row>
    <row r="18" spans="1:14" ht="1.5" hidden="1" customHeight="1" x14ac:dyDescent="0.25">
      <c r="A18" s="8"/>
      <c r="B18" s="8" t="s">
        <v>39</v>
      </c>
      <c r="C18" s="3" t="s">
        <v>56</v>
      </c>
      <c r="D18" s="3" t="s">
        <v>41</v>
      </c>
      <c r="E18" s="3" t="s">
        <v>55</v>
      </c>
      <c r="F18" s="34"/>
      <c r="G18" s="34"/>
      <c r="H18" s="34"/>
      <c r="I18" s="35"/>
      <c r="J18" s="34"/>
      <c r="K18" s="34">
        <f t="shared" si="0"/>
        <v>0</v>
      </c>
      <c r="L18" s="34">
        <f t="shared" si="1"/>
        <v>0</v>
      </c>
      <c r="M18" s="34" t="e">
        <f t="shared" si="5"/>
        <v>#DIV/0!</v>
      </c>
      <c r="N18" s="49" t="s">
        <v>59</v>
      </c>
    </row>
    <row r="19" spans="1:14" ht="30.75" hidden="1" customHeight="1" x14ac:dyDescent="0.25">
      <c r="A19" s="8"/>
      <c r="B19" s="8" t="s">
        <v>39</v>
      </c>
      <c r="C19" s="3" t="s">
        <v>56</v>
      </c>
      <c r="D19" s="3" t="s">
        <v>44</v>
      </c>
      <c r="E19" s="3" t="s">
        <v>45</v>
      </c>
      <c r="F19" s="34"/>
      <c r="G19" s="34"/>
      <c r="H19" s="34"/>
      <c r="I19" s="35"/>
      <c r="J19" s="34"/>
      <c r="K19" s="34">
        <f t="shared" si="0"/>
        <v>0</v>
      </c>
      <c r="L19" s="34">
        <f t="shared" si="1"/>
        <v>0</v>
      </c>
      <c r="M19" s="34" t="e">
        <f t="shared" si="5"/>
        <v>#DIV/0!</v>
      </c>
      <c r="N19" s="49" t="s">
        <v>60</v>
      </c>
    </row>
    <row r="20" spans="1:14" ht="42" hidden="1" customHeight="1" x14ac:dyDescent="0.25">
      <c r="A20" s="8"/>
      <c r="B20" s="8" t="s">
        <v>39</v>
      </c>
      <c r="C20" s="3" t="s">
        <v>57</v>
      </c>
      <c r="D20" s="3" t="s">
        <v>41</v>
      </c>
      <c r="E20" s="3" t="s">
        <v>42</v>
      </c>
      <c r="F20" s="34"/>
      <c r="G20" s="34"/>
      <c r="H20" s="34"/>
      <c r="I20" s="35"/>
      <c r="J20" s="34"/>
      <c r="K20" s="34">
        <f t="shared" si="0"/>
        <v>0</v>
      </c>
      <c r="L20" s="34">
        <f t="shared" si="1"/>
        <v>0</v>
      </c>
      <c r="M20" s="34" t="e">
        <f t="shared" si="5"/>
        <v>#DIV/0!</v>
      </c>
      <c r="N20" s="49" t="s">
        <v>61</v>
      </c>
    </row>
    <row r="21" spans="1:14" ht="50.25" hidden="1" customHeight="1" x14ac:dyDescent="0.25">
      <c r="A21" s="4">
        <v>1</v>
      </c>
      <c r="B21" s="8" t="s">
        <v>39</v>
      </c>
      <c r="C21" s="3" t="s">
        <v>40</v>
      </c>
      <c r="D21" s="3" t="s">
        <v>41</v>
      </c>
      <c r="E21" s="3" t="s">
        <v>51</v>
      </c>
      <c r="F21" s="5"/>
      <c r="G21" s="5"/>
      <c r="H21" s="6"/>
      <c r="I21" s="7"/>
      <c r="J21" s="42"/>
      <c r="K21" s="6">
        <f>H21+J21</f>
        <v>0</v>
      </c>
      <c r="L21" s="6">
        <f>K21-G21</f>
        <v>0</v>
      </c>
      <c r="M21" s="34" t="e">
        <f t="shared" si="5"/>
        <v>#DIV/0!</v>
      </c>
      <c r="N21" s="49" t="s">
        <v>50</v>
      </c>
    </row>
    <row r="22" spans="1:14" ht="57.75" hidden="1" customHeight="1" x14ac:dyDescent="0.25">
      <c r="A22" s="4">
        <v>2</v>
      </c>
      <c r="B22" s="8" t="s">
        <v>39</v>
      </c>
      <c r="C22" s="3" t="s">
        <v>40</v>
      </c>
      <c r="D22" s="3" t="s">
        <v>41</v>
      </c>
      <c r="E22" s="51" t="s">
        <v>42</v>
      </c>
      <c r="F22" s="45"/>
      <c r="G22" s="45"/>
      <c r="H22" s="46"/>
      <c r="I22" s="46"/>
      <c r="J22" s="48"/>
      <c r="K22" s="6">
        <f t="shared" ref="K22" si="7">H22+J22</f>
        <v>0</v>
      </c>
      <c r="L22" s="6">
        <f t="shared" ref="L22" si="8">K22-G22</f>
        <v>0</v>
      </c>
      <c r="M22" s="34" t="e">
        <f t="shared" si="5"/>
        <v>#DIV/0!</v>
      </c>
      <c r="N22" s="49" t="s">
        <v>53</v>
      </c>
    </row>
    <row r="23" spans="1:14" ht="48" hidden="1" customHeight="1" x14ac:dyDescent="0.25">
      <c r="A23" s="4"/>
      <c r="B23" s="8" t="s">
        <v>39</v>
      </c>
      <c r="C23" s="3" t="s">
        <v>54</v>
      </c>
      <c r="D23" s="3" t="s">
        <v>41</v>
      </c>
      <c r="E23" s="50" t="s">
        <v>42</v>
      </c>
      <c r="F23" s="38"/>
      <c r="G23" s="38"/>
      <c r="H23" s="39"/>
      <c r="I23" s="39"/>
      <c r="J23" s="40"/>
      <c r="K23" s="6">
        <f t="shared" ref="K23:K28" si="9">H23+J23</f>
        <v>0</v>
      </c>
      <c r="L23" s="6">
        <f t="shared" ref="L23:L28" si="10">K23-G23</f>
        <v>0</v>
      </c>
      <c r="M23" s="34" t="e">
        <f t="shared" si="5"/>
        <v>#DIV/0!</v>
      </c>
      <c r="N23" s="49" t="s">
        <v>53</v>
      </c>
    </row>
    <row r="24" spans="1:14" ht="45.75" hidden="1" customHeight="1" x14ac:dyDescent="0.25">
      <c r="A24" s="16"/>
      <c r="B24" s="8" t="s">
        <v>39</v>
      </c>
      <c r="C24" s="3" t="s">
        <v>40</v>
      </c>
      <c r="D24" s="3" t="s">
        <v>41</v>
      </c>
      <c r="E24" s="50" t="s">
        <v>46</v>
      </c>
      <c r="F24" s="38"/>
      <c r="G24" s="38"/>
      <c r="H24" s="39"/>
      <c r="I24" s="39"/>
      <c r="J24" s="40"/>
      <c r="K24" s="6">
        <f t="shared" si="9"/>
        <v>0</v>
      </c>
      <c r="L24" s="6">
        <f t="shared" si="10"/>
        <v>0</v>
      </c>
      <c r="M24" s="34" t="e">
        <f t="shared" si="5"/>
        <v>#DIV/0!</v>
      </c>
      <c r="N24" s="49" t="s">
        <v>50</v>
      </c>
    </row>
    <row r="25" spans="1:14" ht="45.75" hidden="1" customHeight="1" x14ac:dyDescent="0.25">
      <c r="A25" s="16"/>
      <c r="B25" s="8" t="s">
        <v>39</v>
      </c>
      <c r="C25" s="3" t="s">
        <v>40</v>
      </c>
      <c r="D25" s="3" t="s">
        <v>44</v>
      </c>
      <c r="E25" s="50" t="s">
        <v>45</v>
      </c>
      <c r="F25" s="38"/>
      <c r="G25" s="38"/>
      <c r="H25" s="39"/>
      <c r="I25" s="39"/>
      <c r="J25" s="40"/>
      <c r="K25" s="6">
        <f t="shared" si="9"/>
        <v>0</v>
      </c>
      <c r="L25" s="6">
        <f t="shared" si="10"/>
        <v>0</v>
      </c>
      <c r="M25" s="34" t="e">
        <f t="shared" si="5"/>
        <v>#DIV/0!</v>
      </c>
      <c r="N25" s="49" t="s">
        <v>50</v>
      </c>
    </row>
    <row r="26" spans="1:14" ht="54.75" hidden="1" customHeight="1" x14ac:dyDescent="0.25">
      <c r="A26" s="16"/>
      <c r="B26" s="8" t="s">
        <v>39</v>
      </c>
      <c r="C26" s="3" t="s">
        <v>40</v>
      </c>
      <c r="D26" s="3" t="s">
        <v>47</v>
      </c>
      <c r="E26" s="50" t="s">
        <v>48</v>
      </c>
      <c r="F26" s="38"/>
      <c r="G26" s="38"/>
      <c r="H26" s="39"/>
      <c r="I26" s="39"/>
      <c r="J26" s="40"/>
      <c r="K26" s="6">
        <f t="shared" si="9"/>
        <v>0</v>
      </c>
      <c r="L26" s="6">
        <f t="shared" si="10"/>
        <v>0</v>
      </c>
      <c r="M26" s="34" t="e">
        <f t="shared" si="5"/>
        <v>#DIV/0!</v>
      </c>
      <c r="N26" s="49" t="s">
        <v>52</v>
      </c>
    </row>
    <row r="27" spans="1:14" ht="59.25" hidden="1" customHeight="1" x14ac:dyDescent="0.25">
      <c r="A27" s="16"/>
      <c r="B27" s="8" t="s">
        <v>39</v>
      </c>
      <c r="C27" s="3" t="s">
        <v>40</v>
      </c>
      <c r="D27" s="3" t="s">
        <v>49</v>
      </c>
      <c r="E27" s="51" t="s">
        <v>48</v>
      </c>
      <c r="F27" s="45"/>
      <c r="G27" s="45"/>
      <c r="H27" s="46"/>
      <c r="I27" s="46"/>
      <c r="J27" s="48"/>
      <c r="K27" s="6">
        <f t="shared" si="9"/>
        <v>0</v>
      </c>
      <c r="L27" s="6">
        <f t="shared" si="10"/>
        <v>0</v>
      </c>
      <c r="M27" s="34" t="e">
        <f t="shared" si="5"/>
        <v>#DIV/0!</v>
      </c>
      <c r="N27" s="49" t="s">
        <v>52</v>
      </c>
    </row>
    <row r="28" spans="1:14" ht="35.25" hidden="1" customHeight="1" x14ac:dyDescent="0.25">
      <c r="A28" s="16"/>
      <c r="B28" s="8" t="s">
        <v>39</v>
      </c>
      <c r="C28" s="3"/>
      <c r="D28" s="3"/>
      <c r="E28" s="44"/>
      <c r="F28" s="46"/>
      <c r="G28" s="46"/>
      <c r="H28" s="46"/>
      <c r="I28" s="46"/>
      <c r="J28" s="48"/>
      <c r="K28" s="6">
        <f t="shared" si="9"/>
        <v>0</v>
      </c>
      <c r="L28" s="6">
        <f t="shared" si="10"/>
        <v>0</v>
      </c>
      <c r="M28" s="34" t="e">
        <f t="shared" si="5"/>
        <v>#DIV/0!</v>
      </c>
      <c r="N28" s="47"/>
    </row>
    <row r="29" spans="1:14" ht="33" customHeight="1" x14ac:dyDescent="0.25">
      <c r="A29" s="53" t="s">
        <v>24</v>
      </c>
      <c r="B29" s="54"/>
      <c r="C29" s="13"/>
      <c r="D29" s="13"/>
      <c r="E29" s="14"/>
      <c r="F29" s="15">
        <f>F11+F13</f>
        <v>165300</v>
      </c>
      <c r="G29" s="15">
        <f>G11+G13</f>
        <v>165243.39000000001</v>
      </c>
      <c r="H29" s="15">
        <f t="shared" ref="H29:K29" si="11">H11+H13</f>
        <v>300000</v>
      </c>
      <c r="I29" s="15">
        <f t="shared" si="11"/>
        <v>95762.74</v>
      </c>
      <c r="J29" s="15">
        <f>J11+J13+J13</f>
        <v>230000</v>
      </c>
      <c r="K29" s="15">
        <f t="shared" si="11"/>
        <v>361000</v>
      </c>
      <c r="L29" s="15">
        <f>L11+L13</f>
        <v>195756.61</v>
      </c>
      <c r="M29" s="34"/>
      <c r="N29" s="8"/>
    </row>
    <row r="30" spans="1:14" ht="32.25" customHeight="1" x14ac:dyDescent="0.25">
      <c r="A30" s="16"/>
      <c r="B30" s="17" t="s">
        <v>17</v>
      </c>
      <c r="C30" s="18"/>
      <c r="D30" s="3"/>
      <c r="E30" s="4"/>
      <c r="F30" s="15">
        <f>F29</f>
        <v>165300</v>
      </c>
      <c r="G30" s="15">
        <f>G29</f>
        <v>165243.39000000001</v>
      </c>
      <c r="H30" s="15">
        <f t="shared" ref="G30:L31" si="12">H29</f>
        <v>300000</v>
      </c>
      <c r="I30" s="15">
        <f t="shared" si="12"/>
        <v>95762.74</v>
      </c>
      <c r="J30" s="15">
        <f t="shared" si="12"/>
        <v>230000</v>
      </c>
      <c r="K30" s="15">
        <f t="shared" si="12"/>
        <v>361000</v>
      </c>
      <c r="L30" s="15">
        <f t="shared" si="12"/>
        <v>195756.61</v>
      </c>
      <c r="M30" s="34"/>
      <c r="N30" s="19"/>
    </row>
    <row r="31" spans="1:14" ht="26.25" customHeight="1" x14ac:dyDescent="0.25">
      <c r="A31" s="56" t="s">
        <v>13</v>
      </c>
      <c r="B31" s="57"/>
      <c r="C31" s="57"/>
      <c r="D31" s="57"/>
      <c r="E31" s="58"/>
      <c r="F31" s="15">
        <f>F30</f>
        <v>165300</v>
      </c>
      <c r="G31" s="15">
        <f t="shared" si="12"/>
        <v>165243.39000000001</v>
      </c>
      <c r="H31" s="15">
        <f t="shared" si="12"/>
        <v>300000</v>
      </c>
      <c r="I31" s="15">
        <f t="shared" si="12"/>
        <v>95762.74</v>
      </c>
      <c r="J31" s="15">
        <f t="shared" si="12"/>
        <v>230000</v>
      </c>
      <c r="K31" s="15">
        <f t="shared" si="12"/>
        <v>361000</v>
      </c>
      <c r="L31" s="15">
        <f t="shared" si="12"/>
        <v>195756.61</v>
      </c>
      <c r="M31" s="34"/>
      <c r="N31" s="8"/>
    </row>
    <row r="32" spans="1:14" ht="12.75" customHeight="1" x14ac:dyDescent="0.25">
      <c r="A32" s="20"/>
      <c r="B32" s="21"/>
      <c r="C32" s="22"/>
      <c r="D32" s="22"/>
      <c r="E32" s="23"/>
      <c r="F32" s="24"/>
      <c r="G32" s="24"/>
      <c r="H32" s="24"/>
      <c r="I32" s="24"/>
      <c r="J32" s="24"/>
      <c r="K32" s="24"/>
      <c r="L32" s="24"/>
      <c r="M32" s="24"/>
      <c r="N32" s="25"/>
    </row>
    <row r="33" spans="1:14" ht="24" customHeight="1" x14ac:dyDescent="0.25">
      <c r="A33" s="26"/>
      <c r="B33" s="59" t="s">
        <v>29</v>
      </c>
      <c r="C33" s="59"/>
      <c r="D33" s="59"/>
      <c r="E33" s="59"/>
      <c r="F33" s="59"/>
      <c r="G33" s="59"/>
      <c r="H33" s="59"/>
      <c r="I33" s="59"/>
      <c r="J33" s="59"/>
      <c r="K33" s="27"/>
      <c r="L33" s="27"/>
      <c r="M33" s="27"/>
      <c r="N33" s="28"/>
    </row>
    <row r="34" spans="1:14" ht="23.25" customHeight="1" x14ac:dyDescent="0.25">
      <c r="A34" s="26"/>
      <c r="B34" s="63" t="s">
        <v>80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27"/>
      <c r="N34" s="28"/>
    </row>
    <row r="35" spans="1:14" ht="36.75" customHeight="1" x14ac:dyDescent="0.25">
      <c r="A35" s="26"/>
      <c r="B35" s="55" t="s">
        <v>28</v>
      </c>
      <c r="C35" s="55"/>
      <c r="D35" s="55" t="s">
        <v>67</v>
      </c>
      <c r="E35" s="55" t="s">
        <v>6</v>
      </c>
      <c r="F35" s="55" t="s">
        <v>37</v>
      </c>
      <c r="G35" s="60" t="s">
        <v>11</v>
      </c>
      <c r="H35" s="61"/>
      <c r="I35" s="61"/>
      <c r="J35" s="62"/>
      <c r="K35" s="55" t="s">
        <v>35</v>
      </c>
      <c r="L35" s="64" t="s">
        <v>12</v>
      </c>
      <c r="M35" s="26"/>
      <c r="N35" s="26"/>
    </row>
    <row r="36" spans="1:14" ht="108.75" customHeight="1" x14ac:dyDescent="0.25">
      <c r="A36" s="26"/>
      <c r="B36" s="55" t="s">
        <v>19</v>
      </c>
      <c r="C36" s="32" t="s">
        <v>30</v>
      </c>
      <c r="D36" s="55"/>
      <c r="E36" s="55"/>
      <c r="F36" s="55"/>
      <c r="G36" s="32" t="s">
        <v>22</v>
      </c>
      <c r="H36" s="32" t="s">
        <v>21</v>
      </c>
      <c r="I36" s="32" t="s">
        <v>20</v>
      </c>
      <c r="J36" s="29" t="s">
        <v>31</v>
      </c>
      <c r="K36" s="55"/>
      <c r="L36" s="65"/>
      <c r="M36" s="26"/>
      <c r="N36" s="26"/>
    </row>
    <row r="37" spans="1:14" ht="35.25" customHeight="1" x14ac:dyDescent="0.25">
      <c r="A37" s="26"/>
      <c r="B37" s="55"/>
      <c r="C37" s="11" t="s">
        <v>27</v>
      </c>
      <c r="D37" s="11">
        <v>2</v>
      </c>
      <c r="E37" s="11">
        <v>3</v>
      </c>
      <c r="F37" s="11" t="s">
        <v>15</v>
      </c>
      <c r="G37" s="11">
        <v>5</v>
      </c>
      <c r="H37" s="11">
        <v>6</v>
      </c>
      <c r="I37" s="30">
        <v>7</v>
      </c>
      <c r="J37" s="30" t="s">
        <v>32</v>
      </c>
      <c r="K37" s="30" t="s">
        <v>33</v>
      </c>
      <c r="L37" s="30" t="s">
        <v>34</v>
      </c>
      <c r="M37" s="26"/>
      <c r="N37" s="26"/>
    </row>
    <row r="38" spans="1:14" ht="50.25" customHeight="1" x14ac:dyDescent="0.25">
      <c r="A38" s="31"/>
      <c r="B38" s="10" t="s">
        <v>18</v>
      </c>
      <c r="C38" s="9">
        <v>5537291</v>
      </c>
      <c r="D38" s="9">
        <v>4281300</v>
      </c>
      <c r="E38" s="41">
        <f>J31</f>
        <v>230000</v>
      </c>
      <c r="F38" s="9">
        <f>D38+E38</f>
        <v>4511300</v>
      </c>
      <c r="G38" s="9">
        <v>0</v>
      </c>
      <c r="H38" s="6">
        <v>0</v>
      </c>
      <c r="I38" s="6">
        <v>0</v>
      </c>
      <c r="J38" s="7">
        <f>G38+I38</f>
        <v>0</v>
      </c>
      <c r="K38" s="7">
        <f>F38+J38</f>
        <v>4511300</v>
      </c>
      <c r="L38" s="7">
        <f>K38-C38</f>
        <v>-1025991</v>
      </c>
      <c r="M38" s="26"/>
      <c r="N38" s="26"/>
    </row>
    <row r="39" spans="1:14" ht="94.5" customHeight="1" x14ac:dyDescent="0.25">
      <c r="A39" s="26"/>
      <c r="B39" s="8" t="s">
        <v>23</v>
      </c>
      <c r="C39" s="9">
        <v>1376239</v>
      </c>
      <c r="D39" s="9">
        <v>1306848</v>
      </c>
      <c r="E39" s="43"/>
      <c r="F39" s="9">
        <f>D39+E39</f>
        <v>1306848</v>
      </c>
      <c r="G39" s="9">
        <v>0</v>
      </c>
      <c r="H39" s="9">
        <v>0</v>
      </c>
      <c r="I39" s="9">
        <v>0</v>
      </c>
      <c r="J39" s="7">
        <f>G39+I39</f>
        <v>0</v>
      </c>
      <c r="K39" s="7">
        <f>F39+J39</f>
        <v>1306848</v>
      </c>
      <c r="L39" s="7">
        <f>K39-C39</f>
        <v>-69391</v>
      </c>
      <c r="M39" s="26"/>
      <c r="N39" s="26"/>
    </row>
    <row r="40" spans="1:14" ht="11.2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</row>
    <row r="41" spans="1:14" ht="24.75" customHeight="1" x14ac:dyDescent="0.25">
      <c r="A41" s="26"/>
      <c r="B41" s="52" t="s">
        <v>36</v>
      </c>
      <c r="C41" s="52"/>
      <c r="D41" s="36"/>
      <c r="E41" s="52" t="s">
        <v>68</v>
      </c>
      <c r="F41" s="52"/>
      <c r="G41" s="26"/>
      <c r="H41" s="26"/>
      <c r="I41" s="26"/>
      <c r="J41" s="37"/>
      <c r="K41" s="37"/>
      <c r="L41" s="37"/>
      <c r="M41" s="37"/>
      <c r="N41" s="26"/>
    </row>
    <row r="42" spans="1:14" ht="9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1:14" ht="15.75" x14ac:dyDescent="0.25">
      <c r="A43" s="26"/>
      <c r="B43" s="26" t="s">
        <v>69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spans="1:14" ht="15.75" x14ac:dyDescent="0.25">
      <c r="A44" s="26"/>
      <c r="B44" s="26" t="s">
        <v>83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ht="15.75" x14ac:dyDescent="0.25">
      <c r="A45" s="31"/>
      <c r="B45" s="26" t="s">
        <v>26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</row>
    <row r="46" spans="1:14" ht="15.75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  <row r="47" spans="1:14" ht="15.75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</row>
  </sheetData>
  <mergeCells count="26">
    <mergeCell ref="A1:N1"/>
    <mergeCell ref="B3:B4"/>
    <mergeCell ref="A3:A4"/>
    <mergeCell ref="C3:C4"/>
    <mergeCell ref="D3:D4"/>
    <mergeCell ref="E3:E4"/>
    <mergeCell ref="F3:G3"/>
    <mergeCell ref="H3:I3"/>
    <mergeCell ref="N3:N4"/>
    <mergeCell ref="J3:J4"/>
    <mergeCell ref="K3:K4"/>
    <mergeCell ref="L3:M3"/>
    <mergeCell ref="E41:F41"/>
    <mergeCell ref="B41:C41"/>
    <mergeCell ref="A29:B29"/>
    <mergeCell ref="B36:B37"/>
    <mergeCell ref="F35:F36"/>
    <mergeCell ref="E35:E36"/>
    <mergeCell ref="D35:D36"/>
    <mergeCell ref="B35:C35"/>
    <mergeCell ref="A31:E31"/>
    <mergeCell ref="B33:J33"/>
    <mergeCell ref="G35:J35"/>
    <mergeCell ref="B34:L34"/>
    <mergeCell ref="L35:L36"/>
    <mergeCell ref="K35:K36"/>
  </mergeCells>
  <pageMargins left="0.31496062992125984" right="0.19685039370078741" top="0.55118110236220474" bottom="0.15748031496062992" header="0.31496062992125984" footer="0.31496062992125984"/>
  <pageSetup paperSize="9" scale="59" fitToHeight="0" orientation="landscape" r:id="rId1"/>
  <headerFooter>
    <oddFooter>&amp;C&amp;Z&amp;F&amp;F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ОМС</vt:lpstr>
      <vt:lpstr>ОМС!Заголовки_для_печати</vt:lpstr>
      <vt:lpstr>ОМС!Область_печати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Finansist</cp:lastModifiedBy>
  <cp:lastPrinted>2023-12-28T14:00:33Z</cp:lastPrinted>
  <dcterms:created xsi:type="dcterms:W3CDTF">2016-05-31T05:14:02Z</dcterms:created>
  <dcterms:modified xsi:type="dcterms:W3CDTF">2024-05-21T13:26:35Z</dcterms:modified>
</cp:coreProperties>
</file>