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40" yWindow="165" windowWidth="20055" windowHeight="8385"/>
  </bookViews>
  <sheets>
    <sheet name="Лист1" sheetId="6" r:id="rId1"/>
  </sheets>
  <calcPr calcId="145621"/>
</workbook>
</file>

<file path=xl/calcChain.xml><?xml version="1.0" encoding="utf-8"?>
<calcChain xmlns="http://schemas.openxmlformats.org/spreadsheetml/2006/main">
  <c r="J36" i="6" l="1"/>
  <c r="J37" i="6"/>
  <c r="J38" i="6"/>
  <c r="J35" i="6"/>
  <c r="J127" i="6" l="1"/>
  <c r="G11" i="6"/>
  <c r="J126" i="6" l="1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F105" i="6"/>
  <c r="F104" i="6"/>
  <c r="F103" i="6" s="1"/>
  <c r="F102" i="6" s="1"/>
  <c r="F99" i="6"/>
  <c r="F98" i="6" s="1"/>
  <c r="F97" i="6" s="1"/>
  <c r="F96" i="6" s="1"/>
  <c r="F91" i="6"/>
  <c r="F90" i="6" s="1"/>
  <c r="F64" i="6"/>
  <c r="F45" i="6"/>
  <c r="F43" i="6"/>
  <c r="F30" i="6"/>
  <c r="F29" i="6" s="1"/>
  <c r="F13" i="6"/>
  <c r="F12" i="6" s="1"/>
  <c r="F11" i="6" s="1"/>
  <c r="F7" i="6" s="1"/>
  <c r="F6" i="6" s="1"/>
  <c r="F48" i="6" l="1"/>
  <c r="F47" i="6"/>
  <c r="J59" i="6" l="1"/>
  <c r="J60" i="6"/>
  <c r="J61" i="6"/>
  <c r="J62" i="6"/>
  <c r="J63" i="6"/>
  <c r="J64" i="6"/>
  <c r="J19" i="6"/>
  <c r="J20" i="6"/>
  <c r="J21" i="6"/>
  <c r="J89" i="6" l="1"/>
  <c r="J90" i="6"/>
  <c r="J88" i="6"/>
  <c r="J6" i="6" l="1"/>
  <c r="J14" i="6"/>
  <c r="J15" i="6"/>
  <c r="J16" i="6"/>
  <c r="J17" i="6"/>
  <c r="J18" i="6"/>
  <c r="J22" i="6"/>
  <c r="J23" i="6"/>
  <c r="J24" i="6"/>
  <c r="J25" i="6"/>
  <c r="J26" i="6"/>
  <c r="J27" i="6"/>
  <c r="J28" i="6"/>
  <c r="J29" i="6"/>
  <c r="J30" i="6"/>
  <c r="J39" i="6"/>
  <c r="J40" i="6"/>
  <c r="J41" i="6"/>
  <c r="J42" i="6"/>
  <c r="J43" i="6"/>
  <c r="J44" i="6"/>
  <c r="J45" i="6"/>
  <c r="J46" i="6"/>
  <c r="J47" i="6"/>
  <c r="J48" i="6"/>
  <c r="J49" i="6"/>
  <c r="J50" i="6"/>
  <c r="J55" i="6"/>
  <c r="J56" i="6"/>
  <c r="J57" i="6"/>
  <c r="J58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5" i="6"/>
  <c r="I8" i="6"/>
  <c r="I9" i="6"/>
  <c r="I10" i="6"/>
  <c r="I14" i="6"/>
  <c r="I15" i="6"/>
  <c r="I18" i="6"/>
  <c r="I22" i="6"/>
  <c r="I23" i="6"/>
  <c r="I24" i="6"/>
  <c r="I25" i="6"/>
  <c r="I26" i="6"/>
  <c r="I27" i="6"/>
  <c r="I28" i="6"/>
  <c r="I43" i="6"/>
  <c r="I44" i="6"/>
  <c r="I45" i="6"/>
  <c r="I46" i="6"/>
  <c r="I59" i="6"/>
  <c r="I60" i="6"/>
  <c r="I62" i="6"/>
  <c r="I78" i="6"/>
  <c r="I79" i="6"/>
  <c r="I80" i="6"/>
  <c r="I81" i="6"/>
  <c r="I82" i="6"/>
  <c r="I83" i="6"/>
  <c r="I84" i="6"/>
  <c r="I85" i="6"/>
  <c r="I86" i="6"/>
  <c r="I87" i="6"/>
  <c r="I91" i="6"/>
  <c r="I92" i="6"/>
  <c r="I93" i="6"/>
  <c r="I97" i="6"/>
  <c r="I98" i="6"/>
  <c r="I99" i="6"/>
  <c r="I100" i="6"/>
  <c r="I101" i="6"/>
  <c r="I102" i="6"/>
  <c r="I107" i="6"/>
  <c r="I108" i="6"/>
  <c r="I5" i="6"/>
  <c r="I67" i="6" l="1"/>
  <c r="I49" i="6"/>
  <c r="I50" i="6" l="1"/>
  <c r="I47" i="6" l="1"/>
  <c r="I48" i="6"/>
  <c r="I40" i="6"/>
  <c r="I41" i="6" l="1"/>
  <c r="I42" i="6"/>
  <c r="I111" i="6"/>
  <c r="I61" i="6"/>
  <c r="I13" i="6"/>
  <c r="I106" i="6" l="1"/>
  <c r="I58" i="6" l="1"/>
  <c r="I65" i="6" l="1"/>
  <c r="I66" i="6"/>
  <c r="I12" i="6"/>
  <c r="I7" i="6" l="1"/>
  <c r="I11" i="6"/>
  <c r="I112" i="6"/>
  <c r="I95" i="6" l="1"/>
  <c r="I56" i="6" l="1"/>
  <c r="I57" i="6"/>
  <c r="I110" i="6"/>
  <c r="I94" i="6"/>
  <c r="I104" i="6" l="1"/>
  <c r="I105" i="6"/>
  <c r="I39" i="6"/>
  <c r="I103" i="6" l="1"/>
  <c r="I30" i="6"/>
  <c r="I109" i="6"/>
  <c r="I6" i="6" l="1"/>
  <c r="I29" i="6"/>
</calcChain>
</file>

<file path=xl/sharedStrings.xml><?xml version="1.0" encoding="utf-8"?>
<sst xmlns="http://schemas.openxmlformats.org/spreadsheetml/2006/main" count="281" uniqueCount="103">
  <si>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</si>
  <si>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</si>
  <si>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</si>
  <si>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</si>
  <si>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</si>
  <si>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</si>
  <si>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</si>
  <si>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</si>
  <si>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</si>
  <si>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Членские взносы некоммерческим организациям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</si>
  <si>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</si>
  <si>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</si>
  <si>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</si>
  <si>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</si>
  <si>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</si>
  <si>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</si>
  <si>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</si>
  <si>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</si>
  <si>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</si>
  <si>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</si>
  <si>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</si>
  <si>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</si>
  <si>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</si>
  <si>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</si>
  <si>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</si>
  <si>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Межбюджетные трансферты</t>
  </si>
  <si>
    <t>Иные межбюджетные трансферты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</si>
  <si>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</si>
  <si>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</si>
  <si>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</si>
  <si>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</si>
  <si>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</si>
  <si>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</si>
  <si>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</si>
  <si>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</si>
  <si>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</si>
  <si>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Наименование</t>
  </si>
  <si>
    <t>Глава</t>
  </si>
  <si>
    <t>Целевая статья</t>
  </si>
  <si>
    <t>Руководство и управление в сфере установленных функций органов местного самоуправления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</si>
  <si>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</si>
  <si>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Выплата муниципальных пенсий (доплат к государственным пенсиям)</t>
  </si>
  <si>
    <t>(руб.)</t>
  </si>
  <si>
    <t>0104</t>
  </si>
  <si>
    <t>0106</t>
  </si>
  <si>
    <t>0113</t>
  </si>
  <si>
    <t>0200</t>
  </si>
  <si>
    <t>0203</t>
  </si>
  <si>
    <t>0400</t>
  </si>
  <si>
    <t>0409</t>
  </si>
  <si>
    <t>0500</t>
  </si>
  <si>
    <t>0501</t>
  </si>
  <si>
    <t>0503</t>
  </si>
  <si>
    <t>0800</t>
  </si>
  <si>
    <t>0801</t>
  </si>
  <si>
    <t>0100</t>
  </si>
  <si>
    <t>Утверждено 2018 год</t>
  </si>
  <si>
    <t>% исполнение</t>
  </si>
  <si>
    <t>Исполнение судебных актов</t>
  </si>
  <si>
    <t>79 766,84</t>
  </si>
  <si>
    <t>Публичные нормативные  социальные выплаты гражданам</t>
  </si>
  <si>
    <t>рублей</t>
  </si>
  <si>
    <t>% исполнения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</si>
  <si>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</si>
  <si>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10 000,00</t>
  </si>
  <si>
    <t xml:space="preserve">50 000,00 </t>
  </si>
  <si>
    <t>50 000,00</t>
  </si>
  <si>
    <t>250 000,00</t>
  </si>
  <si>
    <t>Раздел, подраздел.</t>
  </si>
  <si>
    <t>Вид расходов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</si>
  <si>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</si>
  <si>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</si>
  <si>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Поощрение муниципальных управленческих команд приграничных муниципальных образований Брянской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</si>
  <si>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</si>
  <si>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</si>
  <si>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Резервный фонд местной администрации</t>
  </si>
  <si>
    <t>Коммунальное хозяйство</t>
  </si>
  <si>
    <t>0502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</si>
  <si>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</si>
  <si>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</si>
  <si>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программ формирования современной городской среды</t>
  </si>
  <si>
    <t>201F255550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</si>
  <si>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</si>
  <si>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</si>
  <si>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</si>
  <si>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</si>
  <si>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5 895 398,00</t>
  </si>
  <si>
    <t xml:space="preserve">Отчет об исполнении расходов, предусмотренных приложением №3  к решению Белоберезковского поселкового  Совета народных депутатов "О бюджете Белоберезковского городского поселения Трубчевского муниципального района Брянской области  на 2023 год и на  плановый период 2024 и 2025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Ведомственная структура расходов  бюджета Белоберезковского городского поселения Трубчевского муниципального района Брянской области  на 2023 год </t>
  </si>
  <si>
    <t>Утверждено на 2023 год</t>
  </si>
  <si>
    <t>Кассовое исполнение за 2023 год</t>
  </si>
  <si>
    <t>Реализация инициативных проектов («Благоустройство места массового отдыха, прилегающего к центральной ул. Ленина в пгт. Белая Березка Трубчевского района Брянской области»)</t>
  </si>
  <si>
    <t>20232S5871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</si>
  <si>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</si>
  <si>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</si>
  <si>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</si>
  <si>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Резервные фонды</t>
  </si>
  <si>
    <t>Иные бюджетные  ассигнования</t>
  </si>
  <si>
    <t>Резервные средства</t>
  </si>
  <si>
    <t>0111</t>
  </si>
  <si>
    <t>-</t>
  </si>
  <si>
    <t>Другие вопросы в области национальной экономики</t>
  </si>
  <si>
    <t>Мероприятия по землеустройству и землепользованию</t>
  </si>
  <si>
    <t>0412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</si>
</sst>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/>
    <xf numFmtId="0" fontId="1" fillId="0" borderId="0" xfId="0" applyNumberFormat="1" applyFont="1" applyAlignment="1">
      <alignment wrapText="1"/>
    </xf>
    <xf numFmtId="0" fontId="2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3" fillId="0" borderId="4" xfId="0" applyFont="1" applyBorder="1" applyAlignment="1">
      <alignment horizontal="righ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/>
    </xf>
    <xf numFmtId="10" fontId="9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/>
    </xf>
    <xf numFmtId="0" fontId="14" fillId="0" borderId="2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15" fillId="0" borderId="0" xfId="0" applyFont="1"/>
    <xf numFmtId="4" fontId="6" fillId="0" borderId="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/>
    </xf>
    <xf numFmtId="0" fontId="8" fillId="0" borderId="0" xfId="0" applyFont="1"/>
    <xf numFmtId="0" fontId="16" fillId="0" borderId="2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/>
    </xf>
    <xf numFmtId="0" fontId="0" fillId="0" borderId="7" xfId="0" applyBorder="1"/>
    <xf numFmtId="4" fontId="9" fillId="0" borderId="9" xfId="0" applyNumberFormat="1" applyFont="1" applyBorder="1" applyAlignment="1">
      <alignment horizontal="center"/>
    </xf>
    <xf numFmtId="10" fontId="9" fillId="0" borderId="10" xfId="0" applyNumberFormat="1" applyFont="1" applyBorder="1" applyAlignment="1">
      <alignment horizontal="center" vertical="center"/>
    </xf>
    <xf numFmtId="10" fontId="9" fillId="0" borderId="7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13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quotePrefix="1" applyFont="1" applyBorder="1" applyAlignment="1">
      <alignment horizontal="center" vertical="center"/>
    </xf>
    <xf numFmtId="0" fontId="6" fillId="0" borderId="0" xfId="0" applyNumberFormat="1" applyFont="1" applyAlignment="1">
      <alignment horizontal="right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27"/>
  <sheetViews>
    <sheetView tabSelected="1" view="pageBreakPreview" topLeftCell="A29" zoomScale="90" zoomScaleSheetLayoutView="90" workbookViewId="0">
      <selection activeCell="J39" sqref="J39"/>
    </sheetView>
  </sheetViews>
  <sheetFormatPr defaultRowHeight="15.75" x14ac:dyDescent="0.25"/>
  <cols>
    <col min="1" max="1" width="63" customWidth="1"/>
    <col min="2" max="2" width="5.5703125" customWidth="1"/>
    <col min="3" max="3" width="6.5703125" customWidth="1"/>
    <col min="4" max="4" width="14.7109375" customWidth="1"/>
    <col min="5" max="5" width="5.7109375" customWidth="1"/>
    <col min="6" max="6" width="15.140625" style="3" hidden="1" customWidth="1"/>
    <col min="7" max="7" width="18.5703125" style="3" customWidth="1"/>
    <col min="8" max="8" width="19.140625" style="52" customWidth="1"/>
    <col min="9" max="9" width="12.85546875" hidden="1" customWidth="1"/>
    <col min="10" max="10" width="14.140625" style="23" customWidth="1"/>
  </cols>
  <sheetData>
    <row r="1" spans="1:10" ht="0.75" hidden="1" customHeight="1" x14ac:dyDescent="0.25">
      <c r="A1" s="1"/>
      <c r="B1" s="1"/>
      <c r="C1" s="1"/>
      <c r="D1" s="2"/>
      <c r="E1" s="67"/>
      <c r="F1" s="67"/>
      <c r="G1" s="67"/>
      <c r="H1" s="67"/>
      <c r="I1" s="67"/>
      <c r="J1" s="67"/>
    </row>
    <row r="2" spans="1:10" ht="123" customHeight="1" thickBot="1" x14ac:dyDescent="0.3">
      <c r="A2" s="68" t="s">
        <v>87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16.5" thickBot="1" x14ac:dyDescent="0.3">
      <c r="A3" s="4"/>
      <c r="B3" s="5"/>
      <c r="C3" s="5"/>
      <c r="D3" s="5"/>
      <c r="E3" s="5"/>
      <c r="F3" s="5"/>
      <c r="G3" s="5"/>
      <c r="H3" s="4"/>
      <c r="I3" s="19" t="s">
        <v>42</v>
      </c>
      <c r="J3" s="22" t="s">
        <v>61</v>
      </c>
    </row>
    <row r="4" spans="1:10" ht="79.5" thickBot="1" x14ac:dyDescent="0.3">
      <c r="A4" s="6" t="s">
        <v>36</v>
      </c>
      <c r="B4" s="7" t="s">
        <v>37</v>
      </c>
      <c r="C4" s="7" t="s">
        <v>68</v>
      </c>
      <c r="D4" s="7" t="s">
        <v>38</v>
      </c>
      <c r="E4" s="7" t="s">
        <v>69</v>
      </c>
      <c r="F4" s="7" t="s">
        <v>56</v>
      </c>
      <c r="G4" s="7" t="s">
        <v>88</v>
      </c>
      <c r="H4" s="7" t="s">
        <v>89</v>
      </c>
      <c r="I4" s="4" t="s">
        <v>57</v>
      </c>
      <c r="J4" s="21" t="s">
        <v>62</v>
      </c>
    </row>
    <row r="5" spans="1:10" ht="36.75" customHeight="1" thickBot="1" x14ac:dyDescent="0.3">
      <c r="A5" s="24" t="s">
        <v>0</v>
      </c>
      <c r="B5" s="16">
        <v>201</v>
      </c>
      <c r="C5" s="14"/>
      <c r="D5" s="14"/>
      <c r="E5" s="14"/>
      <c r="F5" s="8">
        <v>17841389.949999999</v>
      </c>
      <c r="G5" s="8">
        <v>56208598.329999998</v>
      </c>
      <c r="H5" s="8">
        <v>55038726.340000004</v>
      </c>
      <c r="I5" s="20">
        <f>H5/F5</f>
        <v>3.0848900502844514</v>
      </c>
      <c r="J5" s="22">
        <f>H5/G5</f>
        <v>0.97918695671556</v>
      </c>
    </row>
    <row r="6" spans="1:10" ht="24" customHeight="1" thickBot="1" x14ac:dyDescent="0.3">
      <c r="A6" s="25" t="s">
        <v>1</v>
      </c>
      <c r="B6" s="17">
        <v>201</v>
      </c>
      <c r="C6" s="34" t="s">
        <v>55</v>
      </c>
      <c r="D6" s="15"/>
      <c r="E6" s="35"/>
      <c r="F6" s="8" t="e">
        <f>F7+F25+F29</f>
        <v>#REF!</v>
      </c>
      <c r="G6" s="8">
        <v>4772622.0999999996</v>
      </c>
      <c r="H6" s="8">
        <v>3640067.87</v>
      </c>
      <c r="I6" s="20" t="e">
        <f t="shared" ref="I6:I81" si="0">H6/F6</f>
        <v>#REF!</v>
      </c>
      <c r="J6" s="22">
        <f t="shared" ref="J6:J68" si="1">H6/G6</f>
        <v>0.76269769399927989</v>
      </c>
    </row>
    <row r="7" spans="1:10" ht="63.75" customHeight="1" thickBot="1" x14ac:dyDescent="0.3">
      <c r="A7" s="36" t="s">
        <v>2</v>
      </c>
      <c r="B7" s="37">
        <v>201</v>
      </c>
      <c r="C7" s="38" t="s">
        <v>43</v>
      </c>
      <c r="D7" s="39"/>
      <c r="E7" s="35"/>
      <c r="F7" s="9" t="e">
        <f>F8+F11+F22</f>
        <v>#REF!</v>
      </c>
      <c r="G7" s="9">
        <v>3607276</v>
      </c>
      <c r="H7" s="9">
        <v>3607128.87</v>
      </c>
      <c r="I7" s="20" t="e">
        <f t="shared" si="0"/>
        <v>#REF!</v>
      </c>
      <c r="J7" s="22">
        <v>0.99990406373517782</v>
      </c>
    </row>
    <row r="8" spans="1:10" ht="56.25" customHeight="1" thickBot="1" x14ac:dyDescent="0.3">
      <c r="A8" s="25" t="s">
        <v>70</v>
      </c>
      <c r="B8" s="17">
        <v>201</v>
      </c>
      <c r="C8" s="34" t="s">
        <v>43</v>
      </c>
      <c r="D8" s="15">
        <v>2041180020</v>
      </c>
      <c r="E8" s="35"/>
      <c r="F8" s="9">
        <v>476600</v>
      </c>
      <c r="G8" s="9">
        <v>564150</v>
      </c>
      <c r="H8" s="9">
        <v>564137.87</v>
      </c>
      <c r="I8" s="20">
        <f t="shared" si="0"/>
        <v>1.1836715694502729</v>
      </c>
      <c r="J8" s="22">
        <v>0.99990406373517782</v>
      </c>
    </row>
    <row r="9" spans="1:10" ht="60" customHeight="1" thickBot="1" x14ac:dyDescent="0.3">
      <c r="A9" s="25" t="s">
        <v>3</v>
      </c>
      <c r="B9" s="17">
        <v>201</v>
      </c>
      <c r="C9" s="34" t="s">
        <v>43</v>
      </c>
      <c r="D9" s="15">
        <v>2041180020</v>
      </c>
      <c r="E9" s="15">
        <v>100</v>
      </c>
      <c r="F9" s="9">
        <v>476600</v>
      </c>
      <c r="G9" s="9">
        <v>564150</v>
      </c>
      <c r="H9" s="9">
        <v>564137.87</v>
      </c>
      <c r="I9" s="20">
        <f t="shared" si="0"/>
        <v>1.1836715694502729</v>
      </c>
      <c r="J9" s="22">
        <v>0.99990406373517782</v>
      </c>
    </row>
    <row r="10" spans="1:10" ht="26.25" customHeight="1" thickBot="1" x14ac:dyDescent="0.3">
      <c r="A10" s="25" t="s">
        <v>4</v>
      </c>
      <c r="B10" s="17">
        <v>201</v>
      </c>
      <c r="C10" s="34" t="s">
        <v>43</v>
      </c>
      <c r="D10" s="15">
        <v>2041180020</v>
      </c>
      <c r="E10" s="15">
        <v>120</v>
      </c>
      <c r="F10" s="9">
        <v>476600</v>
      </c>
      <c r="G10" s="9">
        <v>564150</v>
      </c>
      <c r="H10" s="9">
        <v>564137.87</v>
      </c>
      <c r="I10" s="20">
        <f t="shared" si="0"/>
        <v>1.1836715694502729</v>
      </c>
      <c r="J10" s="22">
        <v>0.99990406373517782</v>
      </c>
    </row>
    <row r="11" spans="1:10" ht="39" customHeight="1" thickBot="1" x14ac:dyDescent="0.3">
      <c r="A11" s="25" t="s">
        <v>39</v>
      </c>
      <c r="B11" s="17">
        <v>201</v>
      </c>
      <c r="C11" s="34" t="s">
        <v>43</v>
      </c>
      <c r="D11" s="15">
        <v>2041180040</v>
      </c>
      <c r="E11" s="35"/>
      <c r="F11" s="9" t="e">
        <f>F12+F14+#REF!</f>
        <v>#REF!</v>
      </c>
      <c r="G11" s="40">
        <f>G12+G14+G16</f>
        <v>2774930</v>
      </c>
      <c r="H11" s="40">
        <v>2774795</v>
      </c>
      <c r="I11" s="20" t="e">
        <f t="shared" si="0"/>
        <v>#REF!</v>
      </c>
      <c r="J11" s="22">
        <v>0.99990406373517782</v>
      </c>
    </row>
    <row r="12" spans="1:10" ht="54.75" customHeight="1" thickBot="1" x14ac:dyDescent="0.3">
      <c r="A12" s="25" t="s">
        <v>3</v>
      </c>
      <c r="B12" s="17">
        <v>201</v>
      </c>
      <c r="C12" s="34" t="s">
        <v>43</v>
      </c>
      <c r="D12" s="15">
        <v>2041180040</v>
      </c>
      <c r="E12" s="15">
        <v>100</v>
      </c>
      <c r="F12" s="9">
        <f>F13</f>
        <v>1631806</v>
      </c>
      <c r="G12" s="9">
        <v>1938330</v>
      </c>
      <c r="H12" s="9">
        <v>1938324.69</v>
      </c>
      <c r="I12" s="20">
        <f t="shared" si="0"/>
        <v>1.1878401537927916</v>
      </c>
      <c r="J12" s="22">
        <v>0.99990406373517782</v>
      </c>
    </row>
    <row r="13" spans="1:10" ht="29.25" customHeight="1" thickBot="1" x14ac:dyDescent="0.3">
      <c r="A13" s="25" t="s">
        <v>4</v>
      </c>
      <c r="B13" s="17">
        <v>201</v>
      </c>
      <c r="C13" s="34" t="s">
        <v>43</v>
      </c>
      <c r="D13" s="15">
        <v>2041180040</v>
      </c>
      <c r="E13" s="15">
        <v>120</v>
      </c>
      <c r="F13" s="9">
        <f>1670806-39000</f>
        <v>1631806</v>
      </c>
      <c r="G13" s="9">
        <v>1938330</v>
      </c>
      <c r="H13" s="9">
        <v>1938324.69</v>
      </c>
      <c r="I13" s="20">
        <f t="shared" si="0"/>
        <v>1.1878401537927916</v>
      </c>
      <c r="J13" s="22">
        <v>0.99990406373517782</v>
      </c>
    </row>
    <row r="14" spans="1:10" ht="25.5" customHeight="1" thickBot="1" x14ac:dyDescent="0.3">
      <c r="A14" s="25" t="s">
        <v>5</v>
      </c>
      <c r="B14" s="17">
        <v>201</v>
      </c>
      <c r="C14" s="34" t="s">
        <v>43</v>
      </c>
      <c r="D14" s="15">
        <v>2041180040</v>
      </c>
      <c r="E14" s="15">
        <v>200</v>
      </c>
      <c r="F14" s="9">
        <v>792834.16</v>
      </c>
      <c r="G14" s="9">
        <v>809600</v>
      </c>
      <c r="H14" s="9">
        <v>809522.33</v>
      </c>
      <c r="I14" s="20">
        <f t="shared" si="0"/>
        <v>1.0210487524906846</v>
      </c>
      <c r="J14" s="22">
        <f t="shared" si="1"/>
        <v>0.99990406373517782</v>
      </c>
    </row>
    <row r="15" spans="1:10" ht="39" customHeight="1" thickBot="1" x14ac:dyDescent="0.3">
      <c r="A15" s="25" t="s">
        <v>6</v>
      </c>
      <c r="B15" s="17">
        <v>201</v>
      </c>
      <c r="C15" s="34" t="s">
        <v>43</v>
      </c>
      <c r="D15" s="15">
        <v>2041180040</v>
      </c>
      <c r="E15" s="15">
        <v>240</v>
      </c>
      <c r="F15" s="9">
        <v>792834.16</v>
      </c>
      <c r="G15" s="9">
        <v>809600</v>
      </c>
      <c r="H15" s="9">
        <v>809522.33</v>
      </c>
      <c r="I15" s="20">
        <f t="shared" si="0"/>
        <v>1.0210487524906846</v>
      </c>
      <c r="J15" s="22">
        <f t="shared" si="1"/>
        <v>0.99990406373517782</v>
      </c>
    </row>
    <row r="16" spans="1:10" ht="26.25" customHeight="1" thickBot="1" x14ac:dyDescent="0.3">
      <c r="A16" s="25" t="s">
        <v>7</v>
      </c>
      <c r="B16" s="17">
        <v>201</v>
      </c>
      <c r="C16" s="34" t="s">
        <v>43</v>
      </c>
      <c r="D16" s="15">
        <v>2041180040</v>
      </c>
      <c r="E16" s="15">
        <v>800</v>
      </c>
      <c r="F16" s="9">
        <v>5858.28</v>
      </c>
      <c r="G16" s="9">
        <v>27000</v>
      </c>
      <c r="H16" s="9">
        <v>26947.98</v>
      </c>
      <c r="I16" s="20"/>
      <c r="J16" s="22">
        <f t="shared" si="1"/>
        <v>0.99807333333333337</v>
      </c>
    </row>
    <row r="17" spans="1:10" ht="25.5" customHeight="1" thickBot="1" x14ac:dyDescent="0.3">
      <c r="A17" s="25" t="s">
        <v>8</v>
      </c>
      <c r="B17" s="17">
        <v>201</v>
      </c>
      <c r="C17" s="34" t="s">
        <v>43</v>
      </c>
      <c r="D17" s="15">
        <v>2041180040</v>
      </c>
      <c r="E17" s="15">
        <v>850</v>
      </c>
      <c r="F17" s="11">
        <v>978.25</v>
      </c>
      <c r="G17" s="9">
        <v>27000</v>
      </c>
      <c r="H17" s="9">
        <v>26947.98</v>
      </c>
      <c r="I17" s="20"/>
      <c r="J17" s="22">
        <f t="shared" si="1"/>
        <v>0.99807333333333337</v>
      </c>
    </row>
    <row r="18" spans="1:10" ht="113.25" customHeight="1" thickBot="1" x14ac:dyDescent="0.3">
      <c r="A18" s="25" t="s">
        <v>11</v>
      </c>
      <c r="B18" s="17">
        <v>201</v>
      </c>
      <c r="C18" s="34" t="s">
        <v>43</v>
      </c>
      <c r="D18" s="15">
        <v>2041112023</v>
      </c>
      <c r="E18" s="15"/>
      <c r="F18" s="9">
        <v>5858.28</v>
      </c>
      <c r="G18" s="9">
        <v>200</v>
      </c>
      <c r="H18" s="9">
        <v>200</v>
      </c>
      <c r="I18" s="20">
        <f t="shared" si="0"/>
        <v>3.4139713362966603E-2</v>
      </c>
      <c r="J18" s="22">
        <f t="shared" si="1"/>
        <v>1</v>
      </c>
    </row>
    <row r="19" spans="1:10" ht="35.25" customHeight="1" thickBot="1" x14ac:dyDescent="0.3">
      <c r="A19" s="25" t="s">
        <v>5</v>
      </c>
      <c r="B19" s="17">
        <v>201</v>
      </c>
      <c r="C19" s="34" t="s">
        <v>43</v>
      </c>
      <c r="D19" s="15">
        <v>2041112023</v>
      </c>
      <c r="E19" s="15">
        <v>200</v>
      </c>
      <c r="F19" s="26">
        <v>63838</v>
      </c>
      <c r="G19" s="9">
        <v>200</v>
      </c>
      <c r="H19" s="9">
        <v>200</v>
      </c>
      <c r="I19" s="20"/>
      <c r="J19" s="22">
        <f t="shared" si="1"/>
        <v>1</v>
      </c>
    </row>
    <row r="20" spans="1:10" ht="42" customHeight="1" thickBot="1" x14ac:dyDescent="0.3">
      <c r="A20" s="25" t="s">
        <v>6</v>
      </c>
      <c r="B20" s="17">
        <v>201</v>
      </c>
      <c r="C20" s="34" t="s">
        <v>43</v>
      </c>
      <c r="D20" s="15">
        <v>2041112023</v>
      </c>
      <c r="E20" s="15">
        <v>240</v>
      </c>
      <c r="F20" s="30">
        <v>63838</v>
      </c>
      <c r="G20" s="9">
        <v>200</v>
      </c>
      <c r="H20" s="9">
        <v>200</v>
      </c>
      <c r="I20" s="20"/>
      <c r="J20" s="22">
        <f t="shared" si="1"/>
        <v>1</v>
      </c>
    </row>
    <row r="21" spans="1:10" ht="72.75" customHeight="1" thickBot="1" x14ac:dyDescent="0.3">
      <c r="A21" s="25" t="s">
        <v>71</v>
      </c>
      <c r="B21" s="17">
        <v>201</v>
      </c>
      <c r="C21" s="34" t="s">
        <v>43</v>
      </c>
      <c r="D21" s="15">
        <v>2041184400</v>
      </c>
      <c r="E21" s="15"/>
      <c r="F21" s="30">
        <v>63838</v>
      </c>
      <c r="G21" s="9">
        <v>850</v>
      </c>
      <c r="H21" s="9">
        <v>850</v>
      </c>
      <c r="I21" s="20"/>
      <c r="J21" s="22">
        <f t="shared" si="1"/>
        <v>1</v>
      </c>
    </row>
    <row r="22" spans="1:10" ht="24.75" customHeight="1" thickBot="1" x14ac:dyDescent="0.3">
      <c r="A22" s="25" t="s">
        <v>25</v>
      </c>
      <c r="B22" s="17">
        <v>201</v>
      </c>
      <c r="C22" s="34" t="s">
        <v>43</v>
      </c>
      <c r="D22" s="15">
        <v>2041184400</v>
      </c>
      <c r="E22" s="15">
        <v>500</v>
      </c>
      <c r="F22" s="9">
        <v>803</v>
      </c>
      <c r="G22" s="9">
        <v>850</v>
      </c>
      <c r="H22" s="9">
        <v>850</v>
      </c>
      <c r="I22" s="20">
        <f t="shared" si="0"/>
        <v>1.0585305105853051</v>
      </c>
      <c r="J22" s="22">
        <f t="shared" si="1"/>
        <v>1</v>
      </c>
    </row>
    <row r="23" spans="1:10" ht="22.5" customHeight="1" thickBot="1" x14ac:dyDescent="0.3">
      <c r="A23" s="25" t="s">
        <v>26</v>
      </c>
      <c r="B23" s="17">
        <v>201</v>
      </c>
      <c r="C23" s="34" t="s">
        <v>43</v>
      </c>
      <c r="D23" s="15">
        <v>2041184400</v>
      </c>
      <c r="E23" s="15">
        <v>540</v>
      </c>
      <c r="F23" s="9">
        <v>803</v>
      </c>
      <c r="G23" s="9">
        <v>850</v>
      </c>
      <c r="H23" s="9">
        <v>850</v>
      </c>
      <c r="I23" s="20">
        <f t="shared" si="0"/>
        <v>1.0585305105853051</v>
      </c>
      <c r="J23" s="22">
        <f t="shared" si="1"/>
        <v>1</v>
      </c>
    </row>
    <row r="24" spans="1:10" ht="36.75" customHeight="1" thickBot="1" x14ac:dyDescent="0.3">
      <c r="A24" s="32" t="s">
        <v>72</v>
      </c>
      <c r="B24" s="41">
        <v>201</v>
      </c>
      <c r="C24" s="34" t="s">
        <v>43</v>
      </c>
      <c r="D24" s="42">
        <v>7000015920</v>
      </c>
      <c r="E24" s="43"/>
      <c r="F24" s="9">
        <v>803</v>
      </c>
      <c r="G24" s="9">
        <v>267146</v>
      </c>
      <c r="H24" s="9">
        <v>267146</v>
      </c>
      <c r="I24" s="20">
        <f t="shared" si="0"/>
        <v>332.6849315068493</v>
      </c>
      <c r="J24" s="22">
        <f t="shared" si="1"/>
        <v>1</v>
      </c>
    </row>
    <row r="25" spans="1:10" ht="58.5" customHeight="1" thickBot="1" x14ac:dyDescent="0.3">
      <c r="A25" s="32" t="s">
        <v>3</v>
      </c>
      <c r="B25" s="41">
        <v>201</v>
      </c>
      <c r="C25" s="34" t="s">
        <v>43</v>
      </c>
      <c r="D25" s="42">
        <v>7000015920</v>
      </c>
      <c r="E25" s="43">
        <v>100</v>
      </c>
      <c r="F25" s="8">
        <v>22304.6</v>
      </c>
      <c r="G25" s="9">
        <v>267146</v>
      </c>
      <c r="H25" s="9">
        <v>267146</v>
      </c>
      <c r="I25" s="20">
        <f t="shared" si="0"/>
        <v>11.977170628480225</v>
      </c>
      <c r="J25" s="22">
        <f t="shared" si="1"/>
        <v>1</v>
      </c>
    </row>
    <row r="26" spans="1:10" ht="28.5" customHeight="1" thickBot="1" x14ac:dyDescent="0.3">
      <c r="A26" s="32" t="s">
        <v>4</v>
      </c>
      <c r="B26" s="41">
        <v>201</v>
      </c>
      <c r="C26" s="34" t="s">
        <v>43</v>
      </c>
      <c r="D26" s="42">
        <v>7000015920</v>
      </c>
      <c r="E26" s="43">
        <v>120</v>
      </c>
      <c r="F26" s="9">
        <v>22304.6</v>
      </c>
      <c r="G26" s="9">
        <v>267146</v>
      </c>
      <c r="H26" s="9">
        <v>267146</v>
      </c>
      <c r="I26" s="20">
        <f t="shared" si="0"/>
        <v>11.977170628480225</v>
      </c>
      <c r="J26" s="22">
        <f t="shared" si="1"/>
        <v>1</v>
      </c>
    </row>
    <row r="27" spans="1:10" ht="55.5" customHeight="1" thickBot="1" x14ac:dyDescent="0.3">
      <c r="A27" s="36" t="s">
        <v>34</v>
      </c>
      <c r="B27" s="37">
        <v>201</v>
      </c>
      <c r="C27" s="38" t="s">
        <v>44</v>
      </c>
      <c r="D27" s="39"/>
      <c r="E27" s="39"/>
      <c r="F27" s="9">
        <v>22304.6</v>
      </c>
      <c r="G27" s="9">
        <v>21939</v>
      </c>
      <c r="H27" s="9">
        <v>21939</v>
      </c>
      <c r="I27" s="20">
        <f t="shared" si="0"/>
        <v>0.98360876231808692</v>
      </c>
      <c r="J27" s="22">
        <f t="shared" si="1"/>
        <v>1</v>
      </c>
    </row>
    <row r="28" spans="1:10" ht="78.75" customHeight="1" thickBot="1" x14ac:dyDescent="0.3">
      <c r="A28" s="25" t="s">
        <v>40</v>
      </c>
      <c r="B28" s="17">
        <v>201</v>
      </c>
      <c r="C28" s="34" t="s">
        <v>44</v>
      </c>
      <c r="D28" s="15">
        <v>7000084200</v>
      </c>
      <c r="E28" s="15"/>
      <c r="F28" s="9">
        <v>22304.6</v>
      </c>
      <c r="G28" s="9">
        <v>21939</v>
      </c>
      <c r="H28" s="9">
        <v>21939</v>
      </c>
      <c r="I28" s="20">
        <f t="shared" si="0"/>
        <v>0.98360876231808692</v>
      </c>
      <c r="J28" s="22">
        <f t="shared" si="1"/>
        <v>1</v>
      </c>
    </row>
    <row r="29" spans="1:10" ht="27" customHeight="1" thickBot="1" x14ac:dyDescent="0.3">
      <c r="A29" s="25" t="s">
        <v>25</v>
      </c>
      <c r="B29" s="17">
        <v>201</v>
      </c>
      <c r="C29" s="34" t="s">
        <v>44</v>
      </c>
      <c r="D29" s="15">
        <v>7000084200</v>
      </c>
      <c r="E29" s="15">
        <v>500</v>
      </c>
      <c r="F29" s="8" t="e">
        <f>F30+#REF!+F40</f>
        <v>#REF!</v>
      </c>
      <c r="G29" s="9">
        <v>21939</v>
      </c>
      <c r="H29" s="9">
        <v>21939</v>
      </c>
      <c r="I29" s="20" t="e">
        <f t="shared" si="0"/>
        <v>#REF!</v>
      </c>
      <c r="J29" s="22">
        <f t="shared" si="1"/>
        <v>1</v>
      </c>
    </row>
    <row r="30" spans="1:10" ht="27.75" customHeight="1" thickBot="1" x14ac:dyDescent="0.3">
      <c r="A30" s="25" t="s">
        <v>26</v>
      </c>
      <c r="B30" s="17">
        <v>201</v>
      </c>
      <c r="C30" s="34" t="s">
        <v>44</v>
      </c>
      <c r="D30" s="15">
        <v>7000084200</v>
      </c>
      <c r="E30" s="15">
        <v>540</v>
      </c>
      <c r="F30" s="9" t="e">
        <f>#REF!</f>
        <v>#REF!</v>
      </c>
      <c r="G30" s="9">
        <v>21939</v>
      </c>
      <c r="H30" s="9">
        <v>21939</v>
      </c>
      <c r="I30" s="20" t="e">
        <f t="shared" si="0"/>
        <v>#REF!</v>
      </c>
      <c r="J30" s="22">
        <f t="shared" si="1"/>
        <v>1</v>
      </c>
    </row>
    <row r="31" spans="1:10" ht="27.75" customHeight="1" thickBot="1" x14ac:dyDescent="0.3">
      <c r="A31" s="64" t="s">
        <v>95</v>
      </c>
      <c r="B31" s="16">
        <v>201</v>
      </c>
      <c r="C31" s="66" t="s">
        <v>98</v>
      </c>
      <c r="D31" s="65"/>
      <c r="E31" s="65"/>
      <c r="F31" s="9"/>
      <c r="G31" s="9">
        <v>1132407.1000000001</v>
      </c>
      <c r="H31" s="9" t="s">
        <v>99</v>
      </c>
      <c r="I31" s="20"/>
      <c r="J31" s="22" t="s">
        <v>99</v>
      </c>
    </row>
    <row r="32" spans="1:10" ht="27.75" customHeight="1" thickBot="1" x14ac:dyDescent="0.3">
      <c r="A32" s="25" t="s">
        <v>75</v>
      </c>
      <c r="B32" s="17">
        <v>201</v>
      </c>
      <c r="C32" s="34" t="s">
        <v>98</v>
      </c>
      <c r="D32" s="15">
        <v>7000083030</v>
      </c>
      <c r="E32" s="15"/>
      <c r="F32" s="9"/>
      <c r="G32" s="9">
        <v>1132407.1000000001</v>
      </c>
      <c r="H32" s="9" t="s">
        <v>99</v>
      </c>
      <c r="I32" s="20"/>
      <c r="J32" s="22" t="s">
        <v>99</v>
      </c>
    </row>
    <row r="33" spans="1:10" ht="27.75" customHeight="1" thickBot="1" x14ac:dyDescent="0.3">
      <c r="A33" s="25" t="s">
        <v>96</v>
      </c>
      <c r="B33" s="17">
        <v>201</v>
      </c>
      <c r="C33" s="34" t="s">
        <v>98</v>
      </c>
      <c r="D33" s="15">
        <v>7000083030</v>
      </c>
      <c r="E33" s="15">
        <v>800</v>
      </c>
      <c r="F33" s="9"/>
      <c r="G33" s="9">
        <v>1132407.1000000001</v>
      </c>
      <c r="H33" s="9" t="s">
        <v>99</v>
      </c>
      <c r="I33" s="20"/>
      <c r="J33" s="22" t="s">
        <v>99</v>
      </c>
    </row>
    <row r="34" spans="1:10" ht="27.75" customHeight="1" thickBot="1" x14ac:dyDescent="0.3">
      <c r="A34" s="25" t="s">
        <v>97</v>
      </c>
      <c r="B34" s="17">
        <v>201</v>
      </c>
      <c r="C34" s="34" t="s">
        <v>98</v>
      </c>
      <c r="D34" s="15">
        <v>7000083030</v>
      </c>
      <c r="E34" s="15">
        <v>870</v>
      </c>
      <c r="F34" s="9"/>
      <c r="G34" s="9">
        <v>1132407.1000000001</v>
      </c>
      <c r="H34" s="9" t="s">
        <v>99</v>
      </c>
      <c r="I34" s="20"/>
      <c r="J34" s="22" t="s">
        <v>99</v>
      </c>
    </row>
    <row r="35" spans="1:10" ht="27.75" customHeight="1" thickBot="1" x14ac:dyDescent="0.3">
      <c r="A35" s="36" t="s">
        <v>10</v>
      </c>
      <c r="B35" s="37">
        <v>201</v>
      </c>
      <c r="C35" s="38" t="s">
        <v>45</v>
      </c>
      <c r="D35" s="39"/>
      <c r="E35" s="35"/>
      <c r="F35" s="54" t="s">
        <v>86</v>
      </c>
      <c r="G35" s="9">
        <v>11000</v>
      </c>
      <c r="H35" s="9">
        <v>11000</v>
      </c>
      <c r="I35" s="20"/>
      <c r="J35" s="22">
        <f t="shared" si="1"/>
        <v>1</v>
      </c>
    </row>
    <row r="36" spans="1:10" ht="27.75" customHeight="1" thickBot="1" x14ac:dyDescent="0.3">
      <c r="A36" s="25" t="s">
        <v>9</v>
      </c>
      <c r="B36" s="17">
        <v>201</v>
      </c>
      <c r="C36" s="34" t="s">
        <v>45</v>
      </c>
      <c r="D36" s="15">
        <v>2041181410</v>
      </c>
      <c r="E36" s="35"/>
      <c r="F36" s="54" t="s">
        <v>86</v>
      </c>
      <c r="G36" s="9">
        <v>11000</v>
      </c>
      <c r="H36" s="9">
        <v>11000</v>
      </c>
      <c r="I36" s="20"/>
      <c r="J36" s="22">
        <f t="shared" si="1"/>
        <v>1</v>
      </c>
    </row>
    <row r="37" spans="1:10" ht="27.75" customHeight="1" thickBot="1" x14ac:dyDescent="0.3">
      <c r="A37" s="25" t="s">
        <v>7</v>
      </c>
      <c r="B37" s="17">
        <v>201</v>
      </c>
      <c r="C37" s="34" t="s">
        <v>45</v>
      </c>
      <c r="D37" s="15">
        <v>2041181410</v>
      </c>
      <c r="E37" s="15">
        <v>800</v>
      </c>
      <c r="F37" s="55" t="s">
        <v>86</v>
      </c>
      <c r="G37" s="9">
        <v>11000</v>
      </c>
      <c r="H37" s="9">
        <v>11000</v>
      </c>
      <c r="I37" s="20"/>
      <c r="J37" s="22">
        <f t="shared" si="1"/>
        <v>1</v>
      </c>
    </row>
    <row r="38" spans="1:10" ht="27.75" customHeight="1" thickBot="1" x14ac:dyDescent="0.3">
      <c r="A38" s="25" t="s">
        <v>8</v>
      </c>
      <c r="B38" s="17">
        <v>201</v>
      </c>
      <c r="C38" s="34" t="s">
        <v>45</v>
      </c>
      <c r="D38" s="15">
        <v>2041181410</v>
      </c>
      <c r="E38" s="15">
        <v>850</v>
      </c>
      <c r="F38" s="55" t="s">
        <v>86</v>
      </c>
      <c r="G38" s="9">
        <v>11000</v>
      </c>
      <c r="H38" s="9">
        <v>11000</v>
      </c>
      <c r="I38" s="20"/>
      <c r="J38" s="22">
        <f t="shared" si="1"/>
        <v>1</v>
      </c>
    </row>
    <row r="39" spans="1:10" ht="27.75" customHeight="1" thickBot="1" x14ac:dyDescent="0.3">
      <c r="A39" s="25" t="s">
        <v>12</v>
      </c>
      <c r="B39" s="17">
        <v>201</v>
      </c>
      <c r="C39" s="34" t="s">
        <v>46</v>
      </c>
      <c r="D39" s="15"/>
      <c r="E39" s="35"/>
      <c r="F39" s="9">
        <v>9000</v>
      </c>
      <c r="G39" s="9">
        <v>287372</v>
      </c>
      <c r="H39" s="9">
        <v>287372</v>
      </c>
      <c r="I39" s="20">
        <f t="shared" si="0"/>
        <v>31.930222222222223</v>
      </c>
      <c r="J39" s="22">
        <f t="shared" si="1"/>
        <v>1</v>
      </c>
    </row>
    <row r="40" spans="1:10" ht="27.75" customHeight="1" thickBot="1" x14ac:dyDescent="0.3">
      <c r="A40" s="36" t="s">
        <v>13</v>
      </c>
      <c r="B40" s="17">
        <v>201</v>
      </c>
      <c r="C40" s="34" t="s">
        <v>47</v>
      </c>
      <c r="D40" s="15"/>
      <c r="E40" s="35"/>
      <c r="F40" s="9">
        <v>200</v>
      </c>
      <c r="G40" s="9">
        <v>287372</v>
      </c>
      <c r="H40" s="9">
        <v>287372</v>
      </c>
      <c r="I40" s="20">
        <f t="shared" si="0"/>
        <v>1436.86</v>
      </c>
      <c r="J40" s="22">
        <f t="shared" si="1"/>
        <v>1</v>
      </c>
    </row>
    <row r="41" spans="1:10" ht="52.5" customHeight="1" thickBot="1" x14ac:dyDescent="0.3">
      <c r="A41" s="25" t="s">
        <v>73</v>
      </c>
      <c r="B41" s="17">
        <v>201</v>
      </c>
      <c r="C41" s="34" t="s">
        <v>47</v>
      </c>
      <c r="D41" s="15">
        <v>2041251180</v>
      </c>
      <c r="E41" s="35"/>
      <c r="F41" s="9">
        <v>200</v>
      </c>
      <c r="G41" s="9">
        <v>287372</v>
      </c>
      <c r="H41" s="9">
        <v>287372</v>
      </c>
      <c r="I41" s="20">
        <f t="shared" si="0"/>
        <v>1436.86</v>
      </c>
      <c r="J41" s="22">
        <f t="shared" si="1"/>
        <v>1</v>
      </c>
    </row>
    <row r="42" spans="1:10" ht="52.5" customHeight="1" thickBot="1" x14ac:dyDescent="0.3">
      <c r="A42" s="25" t="s">
        <v>3</v>
      </c>
      <c r="B42" s="17">
        <v>201</v>
      </c>
      <c r="C42" s="34" t="s">
        <v>47</v>
      </c>
      <c r="D42" s="15">
        <v>2041251180</v>
      </c>
      <c r="E42" s="15">
        <v>100</v>
      </c>
      <c r="F42" s="10">
        <v>200</v>
      </c>
      <c r="G42" s="9">
        <v>259031.66</v>
      </c>
      <c r="H42" s="9">
        <v>259031.66</v>
      </c>
      <c r="I42" s="20">
        <f t="shared" si="0"/>
        <v>1295.1583000000001</v>
      </c>
      <c r="J42" s="22">
        <f t="shared" si="1"/>
        <v>1</v>
      </c>
    </row>
    <row r="43" spans="1:10" ht="26.25" customHeight="1" thickBot="1" x14ac:dyDescent="0.3">
      <c r="A43" s="25" t="s">
        <v>4</v>
      </c>
      <c r="B43" s="17">
        <v>201</v>
      </c>
      <c r="C43" s="34" t="s">
        <v>47</v>
      </c>
      <c r="D43" s="15">
        <v>2041251180</v>
      </c>
      <c r="E43" s="15">
        <v>120</v>
      </c>
      <c r="F43" s="9">
        <f>F44</f>
        <v>178820.24</v>
      </c>
      <c r="G43" s="9">
        <v>259031.66</v>
      </c>
      <c r="H43" s="9">
        <v>259031.66</v>
      </c>
      <c r="I43" s="20">
        <f t="shared" si="0"/>
        <v>1.4485589550713052</v>
      </c>
      <c r="J43" s="22">
        <f t="shared" si="1"/>
        <v>1</v>
      </c>
    </row>
    <row r="44" spans="1:10" ht="26.25" customHeight="1" thickBot="1" x14ac:dyDescent="0.3">
      <c r="A44" s="25" t="s">
        <v>5</v>
      </c>
      <c r="B44" s="17">
        <v>201</v>
      </c>
      <c r="C44" s="34" t="s">
        <v>47</v>
      </c>
      <c r="D44" s="15">
        <v>2041251180</v>
      </c>
      <c r="E44" s="15">
        <v>200</v>
      </c>
      <c r="F44" s="9">
        <v>178820.24</v>
      </c>
      <c r="G44" s="9">
        <v>28340.34</v>
      </c>
      <c r="H44" s="9">
        <v>28340.34</v>
      </c>
      <c r="I44" s="20">
        <f t="shared" si="0"/>
        <v>0.15848507976501991</v>
      </c>
      <c r="J44" s="22">
        <f t="shared" si="1"/>
        <v>1</v>
      </c>
    </row>
    <row r="45" spans="1:10" ht="43.5" customHeight="1" thickBot="1" x14ac:dyDescent="0.3">
      <c r="A45" s="25" t="s">
        <v>6</v>
      </c>
      <c r="B45" s="17">
        <v>201</v>
      </c>
      <c r="C45" s="34" t="s">
        <v>47</v>
      </c>
      <c r="D45" s="15">
        <v>2041251180</v>
      </c>
      <c r="E45" s="15">
        <v>240</v>
      </c>
      <c r="F45" s="9">
        <f>F46</f>
        <v>3086.13</v>
      </c>
      <c r="G45" s="9">
        <v>28340.34</v>
      </c>
      <c r="H45" s="9">
        <v>28340.34</v>
      </c>
      <c r="I45" s="20">
        <f t="shared" si="0"/>
        <v>9.1831322724577387</v>
      </c>
      <c r="J45" s="22">
        <f t="shared" si="1"/>
        <v>1</v>
      </c>
    </row>
    <row r="46" spans="1:10" ht="32.25" customHeight="1" thickBot="1" x14ac:dyDescent="0.3">
      <c r="A46" s="25" t="s">
        <v>14</v>
      </c>
      <c r="B46" s="17">
        <v>201</v>
      </c>
      <c r="C46" s="34" t="s">
        <v>48</v>
      </c>
      <c r="D46" s="15"/>
      <c r="E46" s="35"/>
      <c r="F46" s="9">
        <v>3086.13</v>
      </c>
      <c r="G46" s="9">
        <v>1415814.51</v>
      </c>
      <c r="H46" s="9">
        <v>1385814.51</v>
      </c>
      <c r="I46" s="20">
        <f t="shared" si="0"/>
        <v>449.04605768389536</v>
      </c>
      <c r="J46" s="22">
        <f t="shared" si="1"/>
        <v>0.97881078362447349</v>
      </c>
    </row>
    <row r="47" spans="1:10" ht="26.25" customHeight="1" thickBot="1" x14ac:dyDescent="0.3">
      <c r="A47" s="36" t="s">
        <v>15</v>
      </c>
      <c r="B47" s="37">
        <v>201</v>
      </c>
      <c r="C47" s="38" t="s">
        <v>49</v>
      </c>
      <c r="D47" s="39"/>
      <c r="E47" s="35"/>
      <c r="F47" s="8" t="e">
        <f>#REF!+#REF!</f>
        <v>#REF!</v>
      </c>
      <c r="G47" s="9">
        <v>1385814.51</v>
      </c>
      <c r="H47" s="9">
        <v>1385814.51</v>
      </c>
      <c r="I47" s="20" t="e">
        <f t="shared" si="0"/>
        <v>#REF!</v>
      </c>
      <c r="J47" s="22">
        <f t="shared" si="1"/>
        <v>1</v>
      </c>
    </row>
    <row r="48" spans="1:10" ht="90.75" customHeight="1" thickBot="1" x14ac:dyDescent="0.3">
      <c r="A48" s="25" t="s">
        <v>74</v>
      </c>
      <c r="B48" s="17">
        <v>201</v>
      </c>
      <c r="C48" s="34" t="s">
        <v>49</v>
      </c>
      <c r="D48" s="15">
        <v>2041584240</v>
      </c>
      <c r="E48" s="35"/>
      <c r="F48" s="9" t="e">
        <f>#REF!</f>
        <v>#REF!</v>
      </c>
      <c r="G48" s="9">
        <v>1385814.51</v>
      </c>
      <c r="H48" s="9">
        <v>1385814.51</v>
      </c>
      <c r="I48" s="20" t="e">
        <f t="shared" si="0"/>
        <v>#REF!</v>
      </c>
      <c r="J48" s="22">
        <f t="shared" si="1"/>
        <v>1</v>
      </c>
    </row>
    <row r="49" spans="1:10" ht="32.25" customHeight="1" thickBot="1" x14ac:dyDescent="0.3">
      <c r="A49" s="25" t="s">
        <v>25</v>
      </c>
      <c r="B49" s="17">
        <v>201</v>
      </c>
      <c r="C49" s="34" t="s">
        <v>49</v>
      </c>
      <c r="D49" s="15">
        <v>2041584240</v>
      </c>
      <c r="E49" s="15">
        <v>500</v>
      </c>
      <c r="F49" s="9"/>
      <c r="G49" s="9">
        <v>1385814.51</v>
      </c>
      <c r="H49" s="9">
        <v>1385814.51</v>
      </c>
      <c r="I49" s="20" t="e">
        <f t="shared" si="0"/>
        <v>#DIV/0!</v>
      </c>
      <c r="J49" s="22">
        <f t="shared" si="1"/>
        <v>1</v>
      </c>
    </row>
    <row r="50" spans="1:10" ht="28.5" customHeight="1" thickBot="1" x14ac:dyDescent="0.3">
      <c r="A50" s="25" t="s">
        <v>26</v>
      </c>
      <c r="B50" s="17">
        <v>201</v>
      </c>
      <c r="C50" s="34" t="s">
        <v>49</v>
      </c>
      <c r="D50" s="15">
        <v>2041584240</v>
      </c>
      <c r="E50" s="15">
        <v>540</v>
      </c>
      <c r="F50" s="9"/>
      <c r="G50" s="9">
        <v>1385814.51</v>
      </c>
      <c r="H50" s="9">
        <v>1385814.51</v>
      </c>
      <c r="I50" s="20" t="e">
        <f t="shared" si="0"/>
        <v>#DIV/0!</v>
      </c>
      <c r="J50" s="22">
        <f t="shared" si="1"/>
        <v>1</v>
      </c>
    </row>
    <row r="51" spans="1:10" ht="28.5" customHeight="1" thickBot="1" x14ac:dyDescent="0.3">
      <c r="A51" s="25" t="s">
        <v>100</v>
      </c>
      <c r="B51" s="17">
        <v>201</v>
      </c>
      <c r="C51" s="34" t="s">
        <v>102</v>
      </c>
      <c r="D51" s="15"/>
      <c r="E51" s="15"/>
      <c r="F51" s="9"/>
      <c r="G51" s="9">
        <v>30000</v>
      </c>
      <c r="H51" s="9" t="s">
        <v>99</v>
      </c>
      <c r="I51" s="20"/>
      <c r="J51" s="22" t="s">
        <v>99</v>
      </c>
    </row>
    <row r="52" spans="1:10" ht="28.5" customHeight="1" thickBot="1" x14ac:dyDescent="0.3">
      <c r="A52" s="25" t="s">
        <v>101</v>
      </c>
      <c r="B52" s="17">
        <v>201</v>
      </c>
      <c r="C52" s="34" t="s">
        <v>102</v>
      </c>
      <c r="D52" s="15">
        <v>2041480910</v>
      </c>
      <c r="E52" s="15"/>
      <c r="F52" s="9"/>
      <c r="G52" s="9">
        <v>30000</v>
      </c>
      <c r="H52" s="9" t="s">
        <v>99</v>
      </c>
      <c r="I52" s="20"/>
      <c r="J52" s="22" t="s">
        <v>99</v>
      </c>
    </row>
    <row r="53" spans="1:10" ht="28.5" customHeight="1" thickBot="1" x14ac:dyDescent="0.3">
      <c r="A53" s="25" t="s">
        <v>5</v>
      </c>
      <c r="B53" s="17">
        <v>201</v>
      </c>
      <c r="C53" s="34" t="s">
        <v>102</v>
      </c>
      <c r="D53" s="15">
        <v>2041480910</v>
      </c>
      <c r="E53" s="15">
        <v>240</v>
      </c>
      <c r="F53" s="9"/>
      <c r="G53" s="9">
        <v>30000</v>
      </c>
      <c r="H53" s="9" t="s">
        <v>99</v>
      </c>
      <c r="I53" s="20"/>
      <c r="J53" s="22" t="s">
        <v>99</v>
      </c>
    </row>
    <row r="54" spans="1:10" ht="28.5" customHeight="1" thickBot="1" x14ac:dyDescent="0.3">
      <c r="A54" s="25" t="s">
        <v>6</v>
      </c>
      <c r="B54" s="17">
        <v>201</v>
      </c>
      <c r="C54" s="34" t="s">
        <v>102</v>
      </c>
      <c r="D54" s="15">
        <v>2041480910</v>
      </c>
      <c r="E54" s="15">
        <v>244</v>
      </c>
      <c r="F54" s="9"/>
      <c r="G54" s="9">
        <v>30000</v>
      </c>
      <c r="H54" s="9" t="s">
        <v>99</v>
      </c>
      <c r="I54" s="20"/>
      <c r="J54" s="22" t="s">
        <v>99</v>
      </c>
    </row>
    <row r="55" spans="1:10" ht="32.25" customHeight="1" thickBot="1" x14ac:dyDescent="0.3">
      <c r="A55" s="25" t="s">
        <v>16</v>
      </c>
      <c r="B55" s="17">
        <v>201</v>
      </c>
      <c r="C55" s="34" t="s">
        <v>50</v>
      </c>
      <c r="D55" s="15"/>
      <c r="E55" s="35"/>
      <c r="F55" s="9">
        <v>0</v>
      </c>
      <c r="G55" s="9">
        <v>10025075.810000001</v>
      </c>
      <c r="H55" s="9">
        <v>10017760.460000001</v>
      </c>
      <c r="I55" s="20"/>
      <c r="J55" s="22">
        <f t="shared" si="1"/>
        <v>0.99927029479490792</v>
      </c>
    </row>
    <row r="56" spans="1:10" ht="27" customHeight="1" thickBot="1" x14ac:dyDescent="0.3">
      <c r="A56" s="36" t="s">
        <v>17</v>
      </c>
      <c r="B56" s="37">
        <v>201</v>
      </c>
      <c r="C56" s="38" t="s">
        <v>51</v>
      </c>
      <c r="D56" s="39"/>
      <c r="E56" s="35"/>
      <c r="F56" s="31" t="s">
        <v>65</v>
      </c>
      <c r="G56" s="9">
        <v>587854</v>
      </c>
      <c r="H56" s="9">
        <v>587768.98</v>
      </c>
      <c r="I56" s="20" t="e">
        <f t="shared" si="0"/>
        <v>#VALUE!</v>
      </c>
      <c r="J56" s="22">
        <f t="shared" si="1"/>
        <v>0.99985537225229393</v>
      </c>
    </row>
    <row r="57" spans="1:10" ht="29.25" customHeight="1" thickBot="1" x14ac:dyDescent="0.3">
      <c r="A57" s="25" t="s">
        <v>18</v>
      </c>
      <c r="B57" s="17">
        <v>201</v>
      </c>
      <c r="C57" s="34" t="s">
        <v>51</v>
      </c>
      <c r="D57" s="15">
        <v>2041681830</v>
      </c>
      <c r="E57" s="35"/>
      <c r="F57" s="17" t="s">
        <v>66</v>
      </c>
      <c r="G57" s="9">
        <v>281823.86</v>
      </c>
      <c r="H57" s="9">
        <v>281738.84000000003</v>
      </c>
      <c r="I57" s="20" t="e">
        <f t="shared" si="0"/>
        <v>#VALUE!</v>
      </c>
      <c r="J57" s="22">
        <f t="shared" si="1"/>
        <v>0.99969832220735333</v>
      </c>
    </row>
    <row r="58" spans="1:10" ht="31.5" customHeight="1" thickBot="1" x14ac:dyDescent="0.3">
      <c r="A58" s="25" t="s">
        <v>5</v>
      </c>
      <c r="B58" s="17">
        <v>201</v>
      </c>
      <c r="C58" s="34" t="s">
        <v>51</v>
      </c>
      <c r="D58" s="15">
        <v>2041681830</v>
      </c>
      <c r="E58" s="15">
        <v>200</v>
      </c>
      <c r="F58" s="17" t="s">
        <v>66</v>
      </c>
      <c r="G58" s="9">
        <v>281823.86</v>
      </c>
      <c r="H58" s="9">
        <v>281738.84000000003</v>
      </c>
      <c r="I58" s="20" t="e">
        <f t="shared" si="0"/>
        <v>#VALUE!</v>
      </c>
      <c r="J58" s="22">
        <f t="shared" si="1"/>
        <v>0.99969832220735333</v>
      </c>
    </row>
    <row r="59" spans="1:10" ht="42" customHeight="1" thickBot="1" x14ac:dyDescent="0.3">
      <c r="A59" s="25" t="s">
        <v>6</v>
      </c>
      <c r="B59" s="17">
        <v>201</v>
      </c>
      <c r="C59" s="34" t="s">
        <v>51</v>
      </c>
      <c r="D59" s="15">
        <v>2041681830</v>
      </c>
      <c r="E59" s="15">
        <v>240</v>
      </c>
      <c r="F59" s="17" t="s">
        <v>66</v>
      </c>
      <c r="G59" s="9">
        <v>281823.86</v>
      </c>
      <c r="H59" s="9">
        <v>281738.84000000003</v>
      </c>
      <c r="I59" s="20" t="e">
        <f t="shared" si="0"/>
        <v>#VALUE!</v>
      </c>
      <c r="J59" s="22">
        <f t="shared" si="1"/>
        <v>0.99969832220735333</v>
      </c>
    </row>
    <row r="60" spans="1:10" ht="24.75" customHeight="1" thickBot="1" x14ac:dyDescent="0.3">
      <c r="A60" s="27" t="s">
        <v>7</v>
      </c>
      <c r="B60" s="17">
        <v>201</v>
      </c>
      <c r="C60" s="34" t="s">
        <v>51</v>
      </c>
      <c r="D60" s="15">
        <v>2041681830</v>
      </c>
      <c r="E60" s="15">
        <v>800</v>
      </c>
      <c r="F60" s="17" t="s">
        <v>67</v>
      </c>
      <c r="G60" s="9">
        <v>29076.14</v>
      </c>
      <c r="H60" s="9">
        <v>29076.14</v>
      </c>
      <c r="I60" s="20" t="e">
        <f t="shared" si="0"/>
        <v>#VALUE!</v>
      </c>
      <c r="J60" s="22">
        <f t="shared" si="1"/>
        <v>1</v>
      </c>
    </row>
    <row r="61" spans="1:10" ht="24" customHeight="1" thickBot="1" x14ac:dyDescent="0.3">
      <c r="A61" s="27" t="s">
        <v>58</v>
      </c>
      <c r="B61" s="17">
        <v>201</v>
      </c>
      <c r="C61" s="34" t="s">
        <v>51</v>
      </c>
      <c r="D61" s="15">
        <v>2041681830</v>
      </c>
      <c r="E61" s="15">
        <v>830</v>
      </c>
      <c r="F61" s="17" t="s">
        <v>67</v>
      </c>
      <c r="G61" s="9">
        <v>29076.14</v>
      </c>
      <c r="H61" s="9">
        <v>29076.14</v>
      </c>
      <c r="I61" s="20" t="e">
        <f t="shared" si="0"/>
        <v>#VALUE!</v>
      </c>
      <c r="J61" s="22">
        <f t="shared" si="1"/>
        <v>1</v>
      </c>
    </row>
    <row r="62" spans="1:10" ht="29.25" customHeight="1" thickBot="1" x14ac:dyDescent="0.3">
      <c r="A62" s="32" t="s">
        <v>75</v>
      </c>
      <c r="B62" s="41">
        <v>201</v>
      </c>
      <c r="C62" s="34" t="s">
        <v>51</v>
      </c>
      <c r="D62" s="42">
        <v>7000083030</v>
      </c>
      <c r="E62" s="42"/>
      <c r="F62" s="17" t="s">
        <v>67</v>
      </c>
      <c r="G62" s="9">
        <v>276954</v>
      </c>
      <c r="H62" s="9">
        <v>276954</v>
      </c>
      <c r="I62" s="20" t="e">
        <f t="shared" si="0"/>
        <v>#VALUE!</v>
      </c>
      <c r="J62" s="22">
        <f t="shared" si="1"/>
        <v>1</v>
      </c>
    </row>
    <row r="63" spans="1:10" ht="38.25" customHeight="1" thickBot="1" x14ac:dyDescent="0.3">
      <c r="A63" s="32" t="s">
        <v>5</v>
      </c>
      <c r="B63" s="41">
        <v>201</v>
      </c>
      <c r="C63" s="34" t="s">
        <v>51</v>
      </c>
      <c r="D63" s="42">
        <v>7000083030</v>
      </c>
      <c r="E63" s="42">
        <v>200</v>
      </c>
      <c r="F63" s="8">
        <v>5607197.6200000001</v>
      </c>
      <c r="G63" s="9">
        <v>276954</v>
      </c>
      <c r="H63" s="9">
        <v>276954</v>
      </c>
      <c r="I63" s="20"/>
      <c r="J63" s="22">
        <f t="shared" si="1"/>
        <v>1</v>
      </c>
    </row>
    <row r="64" spans="1:10" ht="28.5" customHeight="1" thickBot="1" x14ac:dyDescent="0.3">
      <c r="A64" s="32" t="s">
        <v>6</v>
      </c>
      <c r="B64" s="41">
        <v>201</v>
      </c>
      <c r="C64" s="34" t="s">
        <v>51</v>
      </c>
      <c r="D64" s="42">
        <v>7000083030</v>
      </c>
      <c r="E64" s="42">
        <v>240</v>
      </c>
      <c r="F64" s="8" t="e">
        <f>#REF!</f>
        <v>#REF!</v>
      </c>
      <c r="G64" s="9">
        <v>276954</v>
      </c>
      <c r="H64" s="9">
        <v>276954</v>
      </c>
      <c r="I64" s="20"/>
      <c r="J64" s="22">
        <f t="shared" si="1"/>
        <v>1</v>
      </c>
    </row>
    <row r="65" spans="1:10" ht="27.75" customHeight="1" thickBot="1" x14ac:dyDescent="0.3">
      <c r="A65" s="36" t="s">
        <v>76</v>
      </c>
      <c r="B65" s="37">
        <v>201</v>
      </c>
      <c r="C65" s="38" t="s">
        <v>77</v>
      </c>
      <c r="D65" s="15"/>
      <c r="E65" s="39"/>
      <c r="F65" s="69" t="s">
        <v>59</v>
      </c>
      <c r="G65" s="9">
        <v>523180</v>
      </c>
      <c r="H65" s="44">
        <v>523180</v>
      </c>
      <c r="I65" s="20" t="e">
        <f t="shared" si="0"/>
        <v>#VALUE!</v>
      </c>
      <c r="J65" s="22">
        <f t="shared" si="1"/>
        <v>1</v>
      </c>
    </row>
    <row r="66" spans="1:10" ht="89.25" customHeight="1" thickBot="1" x14ac:dyDescent="0.3">
      <c r="A66" s="25" t="s">
        <v>78</v>
      </c>
      <c r="B66" s="17">
        <v>201</v>
      </c>
      <c r="C66" s="34" t="s">
        <v>77</v>
      </c>
      <c r="D66" s="15">
        <v>2041684370</v>
      </c>
      <c r="E66" s="15"/>
      <c r="F66" s="69"/>
      <c r="G66" s="44">
        <v>260000</v>
      </c>
      <c r="H66" s="44">
        <v>260000</v>
      </c>
      <c r="I66" s="20" t="e">
        <f t="shared" si="0"/>
        <v>#DIV/0!</v>
      </c>
      <c r="J66" s="22">
        <f t="shared" si="1"/>
        <v>1</v>
      </c>
    </row>
    <row r="67" spans="1:10" ht="30" customHeight="1" thickBot="1" x14ac:dyDescent="0.3">
      <c r="A67" s="25" t="s">
        <v>25</v>
      </c>
      <c r="B67" s="17">
        <v>201</v>
      </c>
      <c r="C67" s="34" t="s">
        <v>77</v>
      </c>
      <c r="D67" s="15">
        <v>2041684370</v>
      </c>
      <c r="E67" s="15">
        <v>500</v>
      </c>
      <c r="F67" s="13" t="s">
        <v>59</v>
      </c>
      <c r="G67" s="44">
        <v>260000</v>
      </c>
      <c r="H67" s="44">
        <v>260000</v>
      </c>
      <c r="I67" s="20" t="e">
        <f t="shared" si="0"/>
        <v>#VALUE!</v>
      </c>
      <c r="J67" s="22">
        <f t="shared" si="1"/>
        <v>1</v>
      </c>
    </row>
    <row r="68" spans="1:10" ht="26.25" customHeight="1" thickBot="1" x14ac:dyDescent="0.3">
      <c r="A68" s="25" t="s">
        <v>26</v>
      </c>
      <c r="B68" s="17">
        <v>201</v>
      </c>
      <c r="C68" s="34" t="s">
        <v>77</v>
      </c>
      <c r="D68" s="15">
        <v>2041684370</v>
      </c>
      <c r="E68" s="15">
        <v>540</v>
      </c>
      <c r="F68" s="18"/>
      <c r="G68" s="44">
        <v>260000</v>
      </c>
      <c r="H68" s="44">
        <v>260000</v>
      </c>
      <c r="I68" s="20"/>
      <c r="J68" s="22">
        <f t="shared" si="1"/>
        <v>1</v>
      </c>
    </row>
    <row r="69" spans="1:10" ht="30.75" customHeight="1" thickBot="1" x14ac:dyDescent="0.3">
      <c r="A69" s="27" t="s">
        <v>79</v>
      </c>
      <c r="B69" s="28">
        <v>201</v>
      </c>
      <c r="C69" s="34" t="s">
        <v>77</v>
      </c>
      <c r="D69" s="29">
        <v>2041684360</v>
      </c>
      <c r="E69" s="29"/>
      <c r="F69" s="18"/>
      <c r="G69" s="9">
        <v>263180</v>
      </c>
      <c r="H69" s="9">
        <v>263180</v>
      </c>
      <c r="I69" s="20"/>
      <c r="J69" s="22">
        <f t="shared" ref="J69:J127" si="2">H69/G69</f>
        <v>1</v>
      </c>
    </row>
    <row r="70" spans="1:10" ht="27" customHeight="1" thickBot="1" x14ac:dyDescent="0.3">
      <c r="A70" s="27" t="s">
        <v>25</v>
      </c>
      <c r="B70" s="28">
        <v>201</v>
      </c>
      <c r="C70" s="34" t="s">
        <v>77</v>
      </c>
      <c r="D70" s="29">
        <v>2041684360</v>
      </c>
      <c r="E70" s="29">
        <v>500</v>
      </c>
      <c r="F70" s="18"/>
      <c r="G70" s="9">
        <v>263180</v>
      </c>
      <c r="H70" s="9">
        <v>263180</v>
      </c>
      <c r="I70" s="20"/>
      <c r="J70" s="22">
        <f t="shared" si="2"/>
        <v>1</v>
      </c>
    </row>
    <row r="71" spans="1:10" ht="22.5" customHeight="1" thickBot="1" x14ac:dyDescent="0.3">
      <c r="A71" s="27" t="s">
        <v>26</v>
      </c>
      <c r="B71" s="28">
        <v>201</v>
      </c>
      <c r="C71" s="34" t="s">
        <v>77</v>
      </c>
      <c r="D71" s="29">
        <v>2041684360</v>
      </c>
      <c r="E71" s="29">
        <v>540</v>
      </c>
      <c r="F71" s="8">
        <v>5077291.8499999996</v>
      </c>
      <c r="G71" s="9">
        <v>263180</v>
      </c>
      <c r="H71" s="9">
        <v>263180</v>
      </c>
      <c r="I71" s="33">
        <v>75964.490000000005</v>
      </c>
      <c r="J71" s="22">
        <f t="shared" si="2"/>
        <v>1</v>
      </c>
    </row>
    <row r="72" spans="1:10" ht="27" customHeight="1" thickBot="1" x14ac:dyDescent="0.3">
      <c r="A72" s="36" t="s">
        <v>19</v>
      </c>
      <c r="B72" s="37">
        <v>201</v>
      </c>
      <c r="C72" s="38" t="s">
        <v>52</v>
      </c>
      <c r="D72" s="35"/>
      <c r="E72" s="35"/>
      <c r="F72" s="9">
        <v>3379744.29</v>
      </c>
      <c r="G72" s="9">
        <v>8914041.8100000005</v>
      </c>
      <c r="H72" s="9">
        <v>8906811.4800000004</v>
      </c>
      <c r="I72" s="20"/>
      <c r="J72" s="22">
        <f t="shared" si="2"/>
        <v>0.99918888309544507</v>
      </c>
    </row>
    <row r="73" spans="1:10" ht="46.5" customHeight="1" thickBot="1" x14ac:dyDescent="0.3">
      <c r="A73" s="25" t="s">
        <v>80</v>
      </c>
      <c r="B73" s="17">
        <v>201</v>
      </c>
      <c r="C73" s="34" t="s">
        <v>52</v>
      </c>
      <c r="D73" s="15" t="s">
        <v>81</v>
      </c>
      <c r="E73" s="15"/>
      <c r="F73" s="9">
        <v>3379744.29</v>
      </c>
      <c r="G73" s="9">
        <v>3322298.57</v>
      </c>
      <c r="H73" s="9">
        <v>3322298.57</v>
      </c>
      <c r="I73" s="20"/>
      <c r="J73" s="22">
        <f t="shared" si="2"/>
        <v>1</v>
      </c>
    </row>
    <row r="74" spans="1:10" ht="27" customHeight="1" thickBot="1" x14ac:dyDescent="0.3">
      <c r="A74" s="25" t="s">
        <v>5</v>
      </c>
      <c r="B74" s="17">
        <v>201</v>
      </c>
      <c r="C74" s="34" t="s">
        <v>52</v>
      </c>
      <c r="D74" s="15" t="s">
        <v>81</v>
      </c>
      <c r="E74" s="15">
        <v>200</v>
      </c>
      <c r="F74" s="9">
        <v>3379744.29</v>
      </c>
      <c r="G74" s="9">
        <v>3322298.57</v>
      </c>
      <c r="H74" s="9">
        <v>3322298.57</v>
      </c>
      <c r="I74" s="20"/>
      <c r="J74" s="22">
        <f t="shared" si="2"/>
        <v>1</v>
      </c>
    </row>
    <row r="75" spans="1:10" ht="41.25" customHeight="1" thickBot="1" x14ac:dyDescent="0.3">
      <c r="A75" s="25" t="s">
        <v>6</v>
      </c>
      <c r="B75" s="17">
        <v>201</v>
      </c>
      <c r="C75" s="34" t="s">
        <v>52</v>
      </c>
      <c r="D75" s="15" t="s">
        <v>81</v>
      </c>
      <c r="E75" s="15">
        <v>240</v>
      </c>
      <c r="F75" s="9">
        <v>46616.160000000003</v>
      </c>
      <c r="G75" s="9">
        <v>3322298.57</v>
      </c>
      <c r="H75" s="9">
        <v>3322298.57</v>
      </c>
      <c r="I75" s="20"/>
      <c r="J75" s="22">
        <f t="shared" si="2"/>
        <v>1</v>
      </c>
    </row>
    <row r="76" spans="1:10" ht="61.5" customHeight="1" thickBot="1" x14ac:dyDescent="0.3">
      <c r="A76" s="25" t="s">
        <v>90</v>
      </c>
      <c r="B76" s="17">
        <v>201</v>
      </c>
      <c r="C76" s="34" t="s">
        <v>52</v>
      </c>
      <c r="D76" s="15" t="s">
        <v>91</v>
      </c>
      <c r="E76" s="15"/>
      <c r="F76" s="9">
        <v>46616.160000000003</v>
      </c>
      <c r="G76" s="9">
        <v>2499866.1</v>
      </c>
      <c r="H76" s="9">
        <v>2499458</v>
      </c>
      <c r="I76" s="20"/>
      <c r="J76" s="22">
        <f t="shared" si="2"/>
        <v>0.99983675125639726</v>
      </c>
    </row>
    <row r="77" spans="1:10" ht="29.25" customHeight="1" thickBot="1" x14ac:dyDescent="0.3">
      <c r="A77" s="25" t="s">
        <v>5</v>
      </c>
      <c r="B77" s="17">
        <v>201</v>
      </c>
      <c r="C77" s="34" t="s">
        <v>52</v>
      </c>
      <c r="D77" s="15" t="s">
        <v>91</v>
      </c>
      <c r="E77" s="15">
        <v>200</v>
      </c>
      <c r="F77" s="9">
        <v>46616.160000000003</v>
      </c>
      <c r="G77" s="9">
        <v>2499866.1</v>
      </c>
      <c r="H77" s="9">
        <v>2499458</v>
      </c>
      <c r="I77" s="20"/>
      <c r="J77" s="22">
        <f t="shared" si="2"/>
        <v>0.99983675125639726</v>
      </c>
    </row>
    <row r="78" spans="1:10" ht="35.25" customHeight="1" thickBot="1" x14ac:dyDescent="0.3">
      <c r="A78" s="25" t="s">
        <v>6</v>
      </c>
      <c r="B78" s="17">
        <v>201</v>
      </c>
      <c r="C78" s="34" t="s">
        <v>52</v>
      </c>
      <c r="D78" s="15" t="s">
        <v>91</v>
      </c>
      <c r="E78" s="15">
        <v>240</v>
      </c>
      <c r="F78" s="9">
        <v>0</v>
      </c>
      <c r="G78" s="9">
        <v>2499866.1</v>
      </c>
      <c r="H78" s="9">
        <v>2499458</v>
      </c>
      <c r="I78" s="20" t="e">
        <f t="shared" si="0"/>
        <v>#DIV/0!</v>
      </c>
      <c r="J78" s="22">
        <f t="shared" si="2"/>
        <v>0.99983675125639726</v>
      </c>
    </row>
    <row r="79" spans="1:10" ht="28.5" customHeight="1" thickBot="1" x14ac:dyDescent="0.3">
      <c r="A79" s="25" t="s">
        <v>20</v>
      </c>
      <c r="B79" s="17">
        <v>201</v>
      </c>
      <c r="C79" s="34" t="s">
        <v>52</v>
      </c>
      <c r="D79" s="15">
        <v>2041681690</v>
      </c>
      <c r="E79" s="35"/>
      <c r="F79" s="9">
        <v>0</v>
      </c>
      <c r="G79" s="9">
        <v>859500</v>
      </c>
      <c r="H79" s="9">
        <v>859423.21</v>
      </c>
      <c r="I79" s="20" t="e">
        <f t="shared" si="0"/>
        <v>#DIV/0!</v>
      </c>
      <c r="J79" s="22">
        <f t="shared" si="2"/>
        <v>0.99991065735892959</v>
      </c>
    </row>
    <row r="80" spans="1:10" ht="28.5" customHeight="1" thickBot="1" x14ac:dyDescent="0.3">
      <c r="A80" s="25" t="s">
        <v>5</v>
      </c>
      <c r="B80" s="17">
        <v>201</v>
      </c>
      <c r="C80" s="34" t="s">
        <v>52</v>
      </c>
      <c r="D80" s="15">
        <v>2041681690</v>
      </c>
      <c r="E80" s="15">
        <v>200</v>
      </c>
      <c r="F80" s="9">
        <v>0</v>
      </c>
      <c r="G80" s="9">
        <v>859500</v>
      </c>
      <c r="H80" s="9">
        <v>859423.21</v>
      </c>
      <c r="I80" s="20" t="e">
        <f t="shared" si="0"/>
        <v>#DIV/0!</v>
      </c>
      <c r="J80" s="22">
        <f t="shared" si="2"/>
        <v>0.99991065735892959</v>
      </c>
    </row>
    <row r="81" spans="1:10" ht="41.25" customHeight="1" thickBot="1" x14ac:dyDescent="0.3">
      <c r="A81" s="25" t="s">
        <v>6</v>
      </c>
      <c r="B81" s="17">
        <v>201</v>
      </c>
      <c r="C81" s="34" t="s">
        <v>52</v>
      </c>
      <c r="D81" s="15">
        <v>2041681690</v>
      </c>
      <c r="E81" s="15">
        <v>240</v>
      </c>
      <c r="F81" s="16" t="s">
        <v>64</v>
      </c>
      <c r="G81" s="9">
        <v>859500</v>
      </c>
      <c r="H81" s="9">
        <v>859423.21</v>
      </c>
      <c r="I81" s="20" t="e">
        <f t="shared" si="0"/>
        <v>#VALUE!</v>
      </c>
      <c r="J81" s="22">
        <f t="shared" si="2"/>
        <v>0.99991065735892959</v>
      </c>
    </row>
    <row r="82" spans="1:10" ht="75" customHeight="1" thickBot="1" x14ac:dyDescent="0.3">
      <c r="A82" s="25" t="s">
        <v>82</v>
      </c>
      <c r="B82" s="17">
        <v>201</v>
      </c>
      <c r="C82" s="34" t="s">
        <v>52</v>
      </c>
      <c r="D82" s="15">
        <v>2041684330</v>
      </c>
      <c r="E82" s="15"/>
      <c r="F82" s="17" t="s">
        <v>64</v>
      </c>
      <c r="G82" s="9">
        <v>172955.67</v>
      </c>
      <c r="H82" s="9">
        <v>172955.67</v>
      </c>
      <c r="I82" s="20" t="e">
        <f t="shared" ref="I82:I112" si="3">H82/F82</f>
        <v>#VALUE!</v>
      </c>
      <c r="J82" s="22">
        <f t="shared" si="2"/>
        <v>1</v>
      </c>
    </row>
    <row r="83" spans="1:10" ht="32.25" customHeight="1" thickBot="1" x14ac:dyDescent="0.3">
      <c r="A83" s="25" t="s">
        <v>25</v>
      </c>
      <c r="B83" s="17">
        <v>201</v>
      </c>
      <c r="C83" s="34" t="s">
        <v>52</v>
      </c>
      <c r="D83" s="15">
        <v>2041684330</v>
      </c>
      <c r="E83" s="15">
        <v>500</v>
      </c>
      <c r="F83" s="17" t="s">
        <v>64</v>
      </c>
      <c r="G83" s="9">
        <v>172955.67</v>
      </c>
      <c r="H83" s="9">
        <v>172955.67</v>
      </c>
      <c r="I83" s="20" t="e">
        <f t="shared" si="3"/>
        <v>#VALUE!</v>
      </c>
      <c r="J83" s="22">
        <f t="shared" si="2"/>
        <v>1</v>
      </c>
    </row>
    <row r="84" spans="1:10" ht="27.75" customHeight="1" thickBot="1" x14ac:dyDescent="0.3">
      <c r="A84" s="25" t="s">
        <v>26</v>
      </c>
      <c r="B84" s="17">
        <v>201</v>
      </c>
      <c r="C84" s="34" t="s">
        <v>52</v>
      </c>
      <c r="D84" s="15">
        <v>2041684330</v>
      </c>
      <c r="E84" s="15">
        <v>540</v>
      </c>
      <c r="F84" s="9">
        <v>456150.8</v>
      </c>
      <c r="G84" s="9">
        <v>172955.67</v>
      </c>
      <c r="H84" s="9">
        <v>172955.67</v>
      </c>
      <c r="I84" s="20">
        <f t="shared" si="3"/>
        <v>0.3791633600116453</v>
      </c>
      <c r="J84" s="22">
        <f t="shared" si="2"/>
        <v>1</v>
      </c>
    </row>
    <row r="85" spans="1:10" ht="74.25" customHeight="1" thickBot="1" x14ac:dyDescent="0.3">
      <c r="A85" s="25" t="s">
        <v>83</v>
      </c>
      <c r="B85" s="17">
        <v>201</v>
      </c>
      <c r="C85" s="34" t="s">
        <v>52</v>
      </c>
      <c r="D85" s="15">
        <v>2042684330</v>
      </c>
      <c r="E85" s="15"/>
      <c r="F85" s="9">
        <v>456150.8</v>
      </c>
      <c r="G85" s="9">
        <v>60000</v>
      </c>
      <c r="H85" s="9">
        <v>60000</v>
      </c>
      <c r="I85" s="20">
        <f t="shared" si="3"/>
        <v>0.13153544836488285</v>
      </c>
      <c r="J85" s="22">
        <f t="shared" si="2"/>
        <v>1</v>
      </c>
    </row>
    <row r="86" spans="1:10" ht="31.5" customHeight="1" thickBot="1" x14ac:dyDescent="0.3">
      <c r="A86" s="25" t="s">
        <v>25</v>
      </c>
      <c r="B86" s="17">
        <v>201</v>
      </c>
      <c r="C86" s="34" t="s">
        <v>52</v>
      </c>
      <c r="D86" s="15">
        <v>2042684330</v>
      </c>
      <c r="E86" s="15">
        <v>500</v>
      </c>
      <c r="F86" s="9">
        <v>456150.8</v>
      </c>
      <c r="G86" s="9">
        <v>60000</v>
      </c>
      <c r="H86" s="9">
        <v>60000</v>
      </c>
      <c r="I86" s="20">
        <f t="shared" si="3"/>
        <v>0.13153544836488285</v>
      </c>
      <c r="J86" s="22">
        <f t="shared" si="2"/>
        <v>1</v>
      </c>
    </row>
    <row r="87" spans="1:10" ht="24" customHeight="1" thickBot="1" x14ac:dyDescent="0.3">
      <c r="A87" s="25" t="s">
        <v>26</v>
      </c>
      <c r="B87" s="17">
        <v>201</v>
      </c>
      <c r="C87" s="34" t="s">
        <v>52</v>
      </c>
      <c r="D87" s="15">
        <v>2042684330</v>
      </c>
      <c r="E87" s="15">
        <v>540</v>
      </c>
      <c r="F87" s="9">
        <v>0</v>
      </c>
      <c r="G87" s="9">
        <v>60000</v>
      </c>
      <c r="H87" s="9">
        <v>60000</v>
      </c>
      <c r="I87" s="20" t="e">
        <f t="shared" si="3"/>
        <v>#DIV/0!</v>
      </c>
      <c r="J87" s="22">
        <f t="shared" si="2"/>
        <v>1</v>
      </c>
    </row>
    <row r="88" spans="1:10" ht="70.5" customHeight="1" thickBot="1" x14ac:dyDescent="0.3">
      <c r="A88" s="25" t="s">
        <v>84</v>
      </c>
      <c r="B88" s="17">
        <v>201</v>
      </c>
      <c r="C88" s="34" t="s">
        <v>52</v>
      </c>
      <c r="D88" s="15">
        <v>2043684330</v>
      </c>
      <c r="E88" s="15"/>
      <c r="F88" s="9">
        <v>0</v>
      </c>
      <c r="G88" s="9">
        <v>853884.05</v>
      </c>
      <c r="H88" s="9">
        <v>853884.05</v>
      </c>
      <c r="I88" s="20"/>
      <c r="J88" s="22">
        <f t="shared" si="2"/>
        <v>1</v>
      </c>
    </row>
    <row r="89" spans="1:10" ht="30.75" customHeight="1" thickBot="1" x14ac:dyDescent="0.3">
      <c r="A89" s="25" t="s">
        <v>25</v>
      </c>
      <c r="B89" s="17">
        <v>201</v>
      </c>
      <c r="C89" s="34" t="s">
        <v>52</v>
      </c>
      <c r="D89" s="15">
        <v>2043684330</v>
      </c>
      <c r="E89" s="15">
        <v>500</v>
      </c>
      <c r="F89" s="9">
        <v>0</v>
      </c>
      <c r="G89" s="9">
        <v>853884.05</v>
      </c>
      <c r="H89" s="9">
        <v>853884.05</v>
      </c>
      <c r="I89" s="20"/>
      <c r="J89" s="22">
        <f t="shared" si="2"/>
        <v>1</v>
      </c>
    </row>
    <row r="90" spans="1:10" ht="28.5" customHeight="1" thickBot="1" x14ac:dyDescent="0.3">
      <c r="A90" s="25" t="s">
        <v>26</v>
      </c>
      <c r="B90" s="17">
        <v>201</v>
      </c>
      <c r="C90" s="34" t="s">
        <v>52</v>
      </c>
      <c r="D90" s="15">
        <v>2043684330</v>
      </c>
      <c r="E90" s="15">
        <v>540</v>
      </c>
      <c r="F90" s="8" t="e">
        <f>F91</f>
        <v>#REF!</v>
      </c>
      <c r="G90" s="9">
        <v>853884.05</v>
      </c>
      <c r="H90" s="9">
        <v>853884.05</v>
      </c>
      <c r="I90" s="20"/>
      <c r="J90" s="22">
        <f t="shared" si="2"/>
        <v>1</v>
      </c>
    </row>
    <row r="91" spans="1:10" ht="76.5" customHeight="1" thickBot="1" x14ac:dyDescent="0.3">
      <c r="A91" s="25" t="s">
        <v>63</v>
      </c>
      <c r="B91" s="17">
        <v>201</v>
      </c>
      <c r="C91" s="34" t="s">
        <v>52</v>
      </c>
      <c r="D91" s="15">
        <v>2041684380</v>
      </c>
      <c r="E91" s="15"/>
      <c r="F91" s="9" t="e">
        <f>F92+#REF!</f>
        <v>#REF!</v>
      </c>
      <c r="G91" s="9">
        <v>100850</v>
      </c>
      <c r="H91" s="9">
        <v>100850</v>
      </c>
      <c r="I91" s="20" t="e">
        <f t="shared" si="3"/>
        <v>#REF!</v>
      </c>
      <c r="J91" s="22">
        <f t="shared" si="2"/>
        <v>1</v>
      </c>
    </row>
    <row r="92" spans="1:10" ht="26.25" customHeight="1" thickBot="1" x14ac:dyDescent="0.3">
      <c r="A92" s="25" t="s">
        <v>25</v>
      </c>
      <c r="B92" s="17">
        <v>201</v>
      </c>
      <c r="C92" s="34" t="s">
        <v>52</v>
      </c>
      <c r="D92" s="15">
        <v>2041684380</v>
      </c>
      <c r="E92" s="15">
        <v>500</v>
      </c>
      <c r="F92" s="9">
        <v>608400</v>
      </c>
      <c r="G92" s="9">
        <v>100850</v>
      </c>
      <c r="H92" s="9">
        <v>100850</v>
      </c>
      <c r="I92" s="20">
        <f t="shared" si="3"/>
        <v>0.16576265614727154</v>
      </c>
      <c r="J92" s="22">
        <f t="shared" si="2"/>
        <v>1</v>
      </c>
    </row>
    <row r="93" spans="1:10" ht="25.5" customHeight="1" thickBot="1" x14ac:dyDescent="0.3">
      <c r="A93" s="25" t="s">
        <v>26</v>
      </c>
      <c r="B93" s="17">
        <v>201</v>
      </c>
      <c r="C93" s="34" t="s">
        <v>52</v>
      </c>
      <c r="D93" s="15">
        <v>2041684380</v>
      </c>
      <c r="E93" s="15">
        <v>540</v>
      </c>
      <c r="F93" s="9">
        <v>608400</v>
      </c>
      <c r="G93" s="9">
        <v>100850</v>
      </c>
      <c r="H93" s="9">
        <v>100850</v>
      </c>
      <c r="I93" s="20">
        <f t="shared" si="3"/>
        <v>0.16576265614727154</v>
      </c>
      <c r="J93" s="22">
        <f t="shared" si="2"/>
        <v>1</v>
      </c>
    </row>
    <row r="94" spans="1:10" ht="91.5" customHeight="1" thickBot="1" x14ac:dyDescent="0.3">
      <c r="A94" s="25" t="s">
        <v>85</v>
      </c>
      <c r="B94" s="17">
        <v>201</v>
      </c>
      <c r="C94" s="34" t="s">
        <v>52</v>
      </c>
      <c r="D94" s="15">
        <v>2041684390</v>
      </c>
      <c r="E94" s="15"/>
      <c r="F94" s="9">
        <v>25000</v>
      </c>
      <c r="G94" s="9">
        <v>375000</v>
      </c>
      <c r="H94" s="9">
        <v>375000</v>
      </c>
      <c r="I94" s="20">
        <f t="shared" si="3"/>
        <v>15</v>
      </c>
      <c r="J94" s="22">
        <f t="shared" si="2"/>
        <v>1</v>
      </c>
    </row>
    <row r="95" spans="1:10" ht="27" customHeight="1" thickBot="1" x14ac:dyDescent="0.3">
      <c r="A95" s="25" t="s">
        <v>25</v>
      </c>
      <c r="B95" s="17">
        <v>201</v>
      </c>
      <c r="C95" s="34" t="s">
        <v>52</v>
      </c>
      <c r="D95" s="15">
        <v>2041684390</v>
      </c>
      <c r="E95" s="15">
        <v>500</v>
      </c>
      <c r="F95" s="8">
        <v>135358.32</v>
      </c>
      <c r="G95" s="9">
        <v>375000</v>
      </c>
      <c r="H95" s="9">
        <v>375000</v>
      </c>
      <c r="I95" s="20">
        <f t="shared" si="3"/>
        <v>2.7704244556226758</v>
      </c>
      <c r="J95" s="22">
        <f t="shared" si="2"/>
        <v>1</v>
      </c>
    </row>
    <row r="96" spans="1:10" ht="30" customHeight="1" thickBot="1" x14ac:dyDescent="0.3">
      <c r="A96" s="25" t="s">
        <v>26</v>
      </c>
      <c r="B96" s="17">
        <v>201</v>
      </c>
      <c r="C96" s="34" t="s">
        <v>52</v>
      </c>
      <c r="D96" s="15">
        <v>2041684390</v>
      </c>
      <c r="E96" s="15">
        <v>540</v>
      </c>
      <c r="F96" s="9">
        <f>F97</f>
        <v>115358.32</v>
      </c>
      <c r="G96" s="9">
        <v>375000</v>
      </c>
      <c r="H96" s="9">
        <v>375000</v>
      </c>
      <c r="I96" s="12">
        <v>730000</v>
      </c>
      <c r="J96" s="22">
        <f t="shared" si="2"/>
        <v>1</v>
      </c>
    </row>
    <row r="97" spans="1:10" ht="30.75" customHeight="1" thickBot="1" x14ac:dyDescent="0.3">
      <c r="A97" s="25" t="s">
        <v>21</v>
      </c>
      <c r="B97" s="17">
        <v>201</v>
      </c>
      <c r="C97" s="34" t="s">
        <v>52</v>
      </c>
      <c r="D97" s="15">
        <v>2001681730</v>
      </c>
      <c r="E97" s="35"/>
      <c r="F97" s="9">
        <f>F98</f>
        <v>115358.32</v>
      </c>
      <c r="G97" s="9">
        <v>615559.36</v>
      </c>
      <c r="H97" s="9">
        <v>608813.92000000004</v>
      </c>
      <c r="I97" s="20">
        <f t="shared" si="3"/>
        <v>5.2775900342515394</v>
      </c>
      <c r="J97" s="22">
        <f t="shared" si="2"/>
        <v>0.9890417716985086</v>
      </c>
    </row>
    <row r="98" spans="1:10" ht="30" customHeight="1" thickBot="1" x14ac:dyDescent="0.3">
      <c r="A98" s="25" t="s">
        <v>5</v>
      </c>
      <c r="B98" s="17">
        <v>201</v>
      </c>
      <c r="C98" s="34" t="s">
        <v>52</v>
      </c>
      <c r="D98" s="15">
        <v>2041681730</v>
      </c>
      <c r="E98" s="15">
        <v>200</v>
      </c>
      <c r="F98" s="9">
        <f>F99</f>
        <v>115358.32</v>
      </c>
      <c r="G98" s="9">
        <v>615559.36</v>
      </c>
      <c r="H98" s="9">
        <v>608813.92000000004</v>
      </c>
      <c r="I98" s="20">
        <f t="shared" si="3"/>
        <v>5.2775900342515394</v>
      </c>
      <c r="J98" s="22">
        <f t="shared" si="2"/>
        <v>0.9890417716985086</v>
      </c>
    </row>
    <row r="99" spans="1:10" ht="43.5" customHeight="1" thickBot="1" x14ac:dyDescent="0.3">
      <c r="A99" s="25" t="s">
        <v>6</v>
      </c>
      <c r="B99" s="17">
        <v>201</v>
      </c>
      <c r="C99" s="34" t="s">
        <v>52</v>
      </c>
      <c r="D99" s="15">
        <v>2041681730</v>
      </c>
      <c r="E99" s="15">
        <v>240</v>
      </c>
      <c r="F99" s="9">
        <f>115333-39478.11-70000+17202.79+39000+0.64+53300</f>
        <v>115358.32</v>
      </c>
      <c r="G99" s="9">
        <v>615559.36</v>
      </c>
      <c r="H99" s="9">
        <v>608813.92000000004</v>
      </c>
      <c r="I99" s="20">
        <f t="shared" si="3"/>
        <v>5.2775900342515394</v>
      </c>
      <c r="J99" s="22">
        <f t="shared" si="2"/>
        <v>0.9890417716985086</v>
      </c>
    </row>
    <row r="100" spans="1:10" ht="27.75" customHeight="1" thickBot="1" x14ac:dyDescent="0.3">
      <c r="A100" s="27" t="s">
        <v>7</v>
      </c>
      <c r="B100" s="45">
        <v>201</v>
      </c>
      <c r="C100" s="34" t="s">
        <v>52</v>
      </c>
      <c r="D100" s="29">
        <v>2041681730</v>
      </c>
      <c r="E100" s="29">
        <v>800</v>
      </c>
      <c r="F100" s="8">
        <v>6234614.4500000002</v>
      </c>
      <c r="G100" s="9">
        <v>15675.06</v>
      </c>
      <c r="H100" s="9">
        <v>15675.06</v>
      </c>
      <c r="I100" s="20">
        <f t="shared" si="3"/>
        <v>2.5141987729489831E-3</v>
      </c>
      <c r="J100" s="22">
        <f t="shared" si="2"/>
        <v>1</v>
      </c>
    </row>
    <row r="101" spans="1:10" ht="31.5" customHeight="1" thickBot="1" x14ac:dyDescent="0.3">
      <c r="A101" s="27" t="s">
        <v>58</v>
      </c>
      <c r="B101" s="45">
        <v>201</v>
      </c>
      <c r="C101" s="34" t="s">
        <v>52</v>
      </c>
      <c r="D101" s="29">
        <v>2041681730</v>
      </c>
      <c r="E101" s="29">
        <v>830</v>
      </c>
      <c r="F101" s="8">
        <v>6234614.4500000002</v>
      </c>
      <c r="G101" s="9">
        <v>15675.06</v>
      </c>
      <c r="H101" s="9">
        <v>15675.06</v>
      </c>
      <c r="I101" s="20">
        <f t="shared" si="3"/>
        <v>2.5141987729489831E-3</v>
      </c>
      <c r="J101" s="22">
        <f t="shared" si="2"/>
        <v>1</v>
      </c>
    </row>
    <row r="102" spans="1:10" ht="24.75" customHeight="1" thickBot="1" x14ac:dyDescent="0.3">
      <c r="A102" s="27" t="s">
        <v>75</v>
      </c>
      <c r="B102" s="45">
        <v>201</v>
      </c>
      <c r="C102" s="34" t="s">
        <v>52</v>
      </c>
      <c r="D102" s="29">
        <v>7000083030</v>
      </c>
      <c r="E102" s="29"/>
      <c r="F102" s="9">
        <f>F103</f>
        <v>43580</v>
      </c>
      <c r="G102" s="9">
        <v>38453</v>
      </c>
      <c r="H102" s="9">
        <v>38453</v>
      </c>
      <c r="I102" s="20">
        <f t="shared" si="3"/>
        <v>0.88235429095915563</v>
      </c>
      <c r="J102" s="22">
        <f t="shared" si="2"/>
        <v>1</v>
      </c>
    </row>
    <row r="103" spans="1:10" ht="26.25" customHeight="1" thickBot="1" x14ac:dyDescent="0.3">
      <c r="A103" s="27" t="s">
        <v>5</v>
      </c>
      <c r="B103" s="45">
        <v>201</v>
      </c>
      <c r="C103" s="34" t="s">
        <v>52</v>
      </c>
      <c r="D103" s="29">
        <v>7000083030</v>
      </c>
      <c r="E103" s="29">
        <v>200</v>
      </c>
      <c r="F103" s="9">
        <f>F104</f>
        <v>43580</v>
      </c>
      <c r="G103" s="9">
        <v>38453</v>
      </c>
      <c r="H103" s="9">
        <v>38453</v>
      </c>
      <c r="I103" s="20">
        <f t="shared" si="3"/>
        <v>0.88235429095915563</v>
      </c>
      <c r="J103" s="22">
        <f t="shared" si="2"/>
        <v>1</v>
      </c>
    </row>
    <row r="104" spans="1:10" ht="40.5" customHeight="1" thickBot="1" x14ac:dyDescent="0.3">
      <c r="A104" s="27" t="s">
        <v>6</v>
      </c>
      <c r="B104" s="45">
        <v>201</v>
      </c>
      <c r="C104" s="34" t="s">
        <v>52</v>
      </c>
      <c r="D104" s="29">
        <v>7000083030</v>
      </c>
      <c r="E104" s="29">
        <v>240</v>
      </c>
      <c r="F104" s="9">
        <f>50000-803-5617</f>
        <v>43580</v>
      </c>
      <c r="G104" s="9">
        <v>38453</v>
      </c>
      <c r="H104" s="9">
        <v>38453</v>
      </c>
      <c r="I104" s="20">
        <f t="shared" si="3"/>
        <v>0.88235429095915563</v>
      </c>
      <c r="J104" s="22">
        <f t="shared" si="2"/>
        <v>1</v>
      </c>
    </row>
    <row r="105" spans="1:10" ht="30" customHeight="1" thickBot="1" x14ac:dyDescent="0.3">
      <c r="A105" s="36" t="s">
        <v>22</v>
      </c>
      <c r="B105" s="17">
        <v>201</v>
      </c>
      <c r="C105" s="34" t="s">
        <v>53</v>
      </c>
      <c r="D105" s="46"/>
      <c r="E105" s="15"/>
      <c r="F105" s="48">
        <f>F5</f>
        <v>17841389.949999999</v>
      </c>
      <c r="G105" s="9">
        <v>656000</v>
      </c>
      <c r="H105" s="9">
        <v>656000</v>
      </c>
      <c r="I105" s="20">
        <f t="shared" si="3"/>
        <v>3.6768435746229518E-2</v>
      </c>
      <c r="J105" s="22">
        <f t="shared" si="2"/>
        <v>1</v>
      </c>
    </row>
    <row r="106" spans="1:10" ht="21.75" customHeight="1" thickBot="1" x14ac:dyDescent="0.3">
      <c r="A106" s="47" t="s">
        <v>23</v>
      </c>
      <c r="B106" s="17">
        <v>201</v>
      </c>
      <c r="C106" s="34" t="s">
        <v>54</v>
      </c>
      <c r="D106" s="46"/>
      <c r="E106" s="15"/>
      <c r="F106" s="49"/>
      <c r="G106" s="9">
        <v>656000</v>
      </c>
      <c r="H106" s="9">
        <v>656000</v>
      </c>
      <c r="I106" s="20" t="e">
        <f t="shared" si="3"/>
        <v>#DIV/0!</v>
      </c>
      <c r="J106" s="22">
        <f t="shared" si="2"/>
        <v>1</v>
      </c>
    </row>
    <row r="107" spans="1:10" ht="80.25" customHeight="1" thickBot="1" x14ac:dyDescent="0.3">
      <c r="A107" s="25" t="s">
        <v>24</v>
      </c>
      <c r="B107" s="17">
        <v>201</v>
      </c>
      <c r="C107" s="34" t="s">
        <v>54</v>
      </c>
      <c r="D107" s="15">
        <v>2041984260</v>
      </c>
      <c r="E107" s="15"/>
      <c r="F107" s="49"/>
      <c r="G107" s="12">
        <v>636000</v>
      </c>
      <c r="H107" s="12">
        <v>636000</v>
      </c>
      <c r="I107" s="20" t="e">
        <f t="shared" si="3"/>
        <v>#DIV/0!</v>
      </c>
      <c r="J107" s="22">
        <f t="shared" si="2"/>
        <v>1</v>
      </c>
    </row>
    <row r="108" spans="1:10" ht="30" customHeight="1" thickBot="1" x14ac:dyDescent="0.3">
      <c r="A108" s="25" t="s">
        <v>25</v>
      </c>
      <c r="B108" s="17">
        <v>201</v>
      </c>
      <c r="C108" s="34" t="s">
        <v>54</v>
      </c>
      <c r="D108" s="15">
        <v>2041984260</v>
      </c>
      <c r="E108" s="15">
        <v>500</v>
      </c>
      <c r="F108" s="49"/>
      <c r="G108" s="12">
        <v>636000</v>
      </c>
      <c r="H108" s="12">
        <v>636000</v>
      </c>
      <c r="I108" s="20" t="e">
        <f t="shared" si="3"/>
        <v>#DIV/0!</v>
      </c>
      <c r="J108" s="22">
        <f t="shared" si="2"/>
        <v>1</v>
      </c>
    </row>
    <row r="109" spans="1:10" ht="24" customHeight="1" thickBot="1" x14ac:dyDescent="0.3">
      <c r="A109" s="25" t="s">
        <v>26</v>
      </c>
      <c r="B109" s="17">
        <v>201</v>
      </c>
      <c r="C109" s="34" t="s">
        <v>54</v>
      </c>
      <c r="D109" s="15">
        <v>2041984260</v>
      </c>
      <c r="E109" s="15">
        <v>540</v>
      </c>
      <c r="F109" s="49"/>
      <c r="G109" s="12">
        <v>636000</v>
      </c>
      <c r="H109" s="12">
        <v>636000</v>
      </c>
      <c r="I109" s="20" t="e">
        <f t="shared" si="3"/>
        <v>#DIV/0!</v>
      </c>
      <c r="J109" s="22">
        <f t="shared" si="2"/>
        <v>1</v>
      </c>
    </row>
    <row r="110" spans="1:10" ht="96" customHeight="1" thickBot="1" x14ac:dyDescent="0.3">
      <c r="A110" s="25" t="s">
        <v>27</v>
      </c>
      <c r="B110" s="17">
        <v>201</v>
      </c>
      <c r="C110" s="34" t="s">
        <v>54</v>
      </c>
      <c r="D110" s="15">
        <v>2041984270</v>
      </c>
      <c r="E110" s="15"/>
      <c r="F110" s="49"/>
      <c r="G110" s="50">
        <v>20000</v>
      </c>
      <c r="H110" s="50">
        <v>20000</v>
      </c>
      <c r="I110" s="20" t="e">
        <f t="shared" si="3"/>
        <v>#DIV/0!</v>
      </c>
      <c r="J110" s="22">
        <f t="shared" si="2"/>
        <v>1</v>
      </c>
    </row>
    <row r="111" spans="1:10" ht="32.25" customHeight="1" thickBot="1" x14ac:dyDescent="0.3">
      <c r="A111" s="25" t="s">
        <v>25</v>
      </c>
      <c r="B111" s="17">
        <v>201</v>
      </c>
      <c r="C111" s="34" t="s">
        <v>54</v>
      </c>
      <c r="D111" s="15">
        <v>2041984270</v>
      </c>
      <c r="E111" s="15">
        <v>500</v>
      </c>
      <c r="F111" s="49"/>
      <c r="G111" s="50">
        <v>20000</v>
      </c>
      <c r="H111" s="50">
        <v>20000</v>
      </c>
      <c r="I111" s="20" t="e">
        <f t="shared" si="3"/>
        <v>#DIV/0!</v>
      </c>
      <c r="J111" s="22">
        <f t="shared" si="2"/>
        <v>1</v>
      </c>
    </row>
    <row r="112" spans="1:10" ht="21.75" customHeight="1" thickBot="1" x14ac:dyDescent="0.3">
      <c r="A112" s="25" t="s">
        <v>26</v>
      </c>
      <c r="B112" s="17">
        <v>201</v>
      </c>
      <c r="C112" s="34" t="s">
        <v>54</v>
      </c>
      <c r="D112" s="15">
        <v>2041984270</v>
      </c>
      <c r="E112" s="15">
        <v>540</v>
      </c>
      <c r="F112" s="49"/>
      <c r="G112" s="50">
        <v>20000</v>
      </c>
      <c r="H112" s="50">
        <v>20000</v>
      </c>
      <c r="I112" s="20" t="e">
        <f t="shared" si="3"/>
        <v>#DIV/0!</v>
      </c>
      <c r="J112" s="22">
        <f t="shared" si="2"/>
        <v>1</v>
      </c>
    </row>
    <row r="113" spans="1:10" ht="27.75" customHeight="1" thickBot="1" x14ac:dyDescent="0.3">
      <c r="A113" s="25" t="s">
        <v>28</v>
      </c>
      <c r="B113" s="17">
        <v>201</v>
      </c>
      <c r="C113" s="15">
        <v>1000</v>
      </c>
      <c r="D113" s="35"/>
      <c r="E113" s="35"/>
      <c r="F113" s="49"/>
      <c r="G113" s="51">
        <v>38926929.009999998</v>
      </c>
      <c r="H113" s="51">
        <v>38926929.009999998</v>
      </c>
      <c r="I113" s="52"/>
      <c r="J113" s="22">
        <f t="shared" si="2"/>
        <v>1</v>
      </c>
    </row>
    <row r="114" spans="1:10" ht="21" customHeight="1" thickBot="1" x14ac:dyDescent="0.3">
      <c r="A114" s="36" t="s">
        <v>29</v>
      </c>
      <c r="B114" s="17">
        <v>201</v>
      </c>
      <c r="C114" s="39">
        <v>1001</v>
      </c>
      <c r="D114" s="39"/>
      <c r="E114" s="35"/>
      <c r="F114" s="49"/>
      <c r="G114" s="51">
        <v>127647.24</v>
      </c>
      <c r="H114" s="51">
        <v>127647.24</v>
      </c>
      <c r="I114" s="52"/>
      <c r="J114" s="22">
        <f t="shared" si="2"/>
        <v>1</v>
      </c>
    </row>
    <row r="115" spans="1:10" ht="42.75" customHeight="1" thickBot="1" x14ac:dyDescent="0.3">
      <c r="A115" s="25" t="s">
        <v>41</v>
      </c>
      <c r="B115" s="17">
        <v>201</v>
      </c>
      <c r="C115" s="15">
        <v>1001</v>
      </c>
      <c r="D115" s="15">
        <v>2041782450</v>
      </c>
      <c r="E115" s="35"/>
      <c r="F115" s="49"/>
      <c r="G115" s="51">
        <v>127647.24</v>
      </c>
      <c r="H115" s="51">
        <v>127647.24</v>
      </c>
      <c r="I115" s="52"/>
      <c r="J115" s="22">
        <f t="shared" si="2"/>
        <v>1</v>
      </c>
    </row>
    <row r="116" spans="1:10" ht="31.5" customHeight="1" thickBot="1" x14ac:dyDescent="0.3">
      <c r="A116" s="25" t="s">
        <v>30</v>
      </c>
      <c r="B116" s="17">
        <v>201</v>
      </c>
      <c r="C116" s="15">
        <v>1001</v>
      </c>
      <c r="D116" s="15">
        <v>2041782450</v>
      </c>
      <c r="E116" s="15">
        <v>300</v>
      </c>
      <c r="F116" s="49"/>
      <c r="G116" s="51">
        <v>127647.24</v>
      </c>
      <c r="H116" s="51">
        <v>127647.24</v>
      </c>
      <c r="I116" s="52"/>
      <c r="J116" s="22">
        <f t="shared" si="2"/>
        <v>1</v>
      </c>
    </row>
    <row r="117" spans="1:10" ht="28.5" customHeight="1" thickBot="1" x14ac:dyDescent="0.3">
      <c r="A117" s="25" t="s">
        <v>60</v>
      </c>
      <c r="B117" s="17">
        <v>201</v>
      </c>
      <c r="C117" s="15">
        <v>1001</v>
      </c>
      <c r="D117" s="15">
        <v>2041782450</v>
      </c>
      <c r="E117" s="15">
        <v>310</v>
      </c>
      <c r="F117" s="49"/>
      <c r="G117" s="51">
        <v>127647.24</v>
      </c>
      <c r="H117" s="51">
        <v>127647.24</v>
      </c>
      <c r="I117" s="52"/>
      <c r="J117" s="22">
        <f t="shared" si="2"/>
        <v>1</v>
      </c>
    </row>
    <row r="118" spans="1:10" ht="26.25" customHeight="1" thickBot="1" x14ac:dyDescent="0.3">
      <c r="A118" s="25" t="s">
        <v>92</v>
      </c>
      <c r="B118" s="17">
        <v>201</v>
      </c>
      <c r="C118" s="15">
        <v>1006</v>
      </c>
      <c r="D118" s="15"/>
      <c r="E118" s="15"/>
      <c r="F118" s="49"/>
      <c r="G118" s="51">
        <v>38799281.770000003</v>
      </c>
      <c r="H118" s="51">
        <v>38799281.770000003</v>
      </c>
      <c r="I118" s="52"/>
      <c r="J118" s="22">
        <f t="shared" si="2"/>
        <v>1</v>
      </c>
    </row>
    <row r="119" spans="1:10" ht="25.5" customHeight="1" thickBot="1" x14ac:dyDescent="0.3">
      <c r="A119" s="27" t="s">
        <v>75</v>
      </c>
      <c r="B119" s="28">
        <v>201</v>
      </c>
      <c r="C119" s="29">
        <v>1006</v>
      </c>
      <c r="D119" s="29">
        <v>7000083030</v>
      </c>
      <c r="E119" s="29"/>
      <c r="F119" s="49"/>
      <c r="G119" s="51">
        <v>38799281.770000003</v>
      </c>
      <c r="H119" s="51">
        <v>38799281.770000003</v>
      </c>
      <c r="I119" s="52"/>
      <c r="J119" s="22">
        <f t="shared" si="2"/>
        <v>1</v>
      </c>
    </row>
    <row r="120" spans="1:10" ht="39.75" customHeight="1" thickBot="1" x14ac:dyDescent="0.3">
      <c r="A120" s="27" t="s">
        <v>93</v>
      </c>
      <c r="B120" s="28">
        <v>201</v>
      </c>
      <c r="C120" s="29">
        <v>1006</v>
      </c>
      <c r="D120" s="29">
        <v>7000083030</v>
      </c>
      <c r="E120" s="29">
        <v>300</v>
      </c>
      <c r="F120" s="49"/>
      <c r="G120" s="51">
        <v>38799281.770000003</v>
      </c>
      <c r="H120" s="51">
        <v>38799281.770000003</v>
      </c>
      <c r="I120" s="52"/>
      <c r="J120" s="22">
        <f t="shared" si="2"/>
        <v>1</v>
      </c>
    </row>
    <row r="121" spans="1:10" ht="41.25" customHeight="1" thickBot="1" x14ac:dyDescent="0.3">
      <c r="A121" s="27" t="s">
        <v>94</v>
      </c>
      <c r="B121" s="28">
        <v>201</v>
      </c>
      <c r="C121" s="29">
        <v>1006</v>
      </c>
      <c r="D121" s="29">
        <v>7000083030</v>
      </c>
      <c r="E121" s="29">
        <v>320</v>
      </c>
      <c r="F121" s="49"/>
      <c r="G121" s="51">
        <v>38799281.770000003</v>
      </c>
      <c r="H121" s="51">
        <v>38799281.770000003</v>
      </c>
      <c r="I121" s="52"/>
      <c r="J121" s="22">
        <f t="shared" si="2"/>
        <v>1</v>
      </c>
    </row>
    <row r="122" spans="1:10" ht="21.75" customHeight="1" thickBot="1" x14ac:dyDescent="0.3">
      <c r="A122" s="25" t="s">
        <v>31</v>
      </c>
      <c r="B122" s="17">
        <v>201</v>
      </c>
      <c r="C122" s="15">
        <v>1100</v>
      </c>
      <c r="D122" s="15"/>
      <c r="E122" s="35"/>
      <c r="F122" s="49"/>
      <c r="G122" s="51">
        <v>124784.9</v>
      </c>
      <c r="H122" s="51">
        <v>124782.49</v>
      </c>
      <c r="I122" s="52"/>
      <c r="J122" s="22">
        <f t="shared" si="2"/>
        <v>0.99998068676578666</v>
      </c>
    </row>
    <row r="123" spans="1:10" ht="30.75" customHeight="1" thickBot="1" x14ac:dyDescent="0.3">
      <c r="A123" s="36" t="s">
        <v>32</v>
      </c>
      <c r="B123" s="37">
        <v>201</v>
      </c>
      <c r="C123" s="39">
        <v>1101</v>
      </c>
      <c r="D123" s="39"/>
      <c r="E123" s="35"/>
      <c r="F123" s="49"/>
      <c r="G123" s="51">
        <v>124784.9</v>
      </c>
      <c r="H123" s="57">
        <v>124782.49</v>
      </c>
      <c r="I123" s="52"/>
      <c r="J123" s="22">
        <f t="shared" si="2"/>
        <v>0.99998068676578666</v>
      </c>
    </row>
    <row r="124" spans="1:10" ht="31.5" customHeight="1" thickBot="1" x14ac:dyDescent="0.3">
      <c r="A124" s="25" t="s">
        <v>33</v>
      </c>
      <c r="B124" s="17">
        <v>201</v>
      </c>
      <c r="C124" s="15">
        <v>1101</v>
      </c>
      <c r="D124" s="15">
        <v>2041382300</v>
      </c>
      <c r="E124" s="35"/>
      <c r="F124" s="49"/>
      <c r="G124" s="51">
        <v>124784.9</v>
      </c>
      <c r="H124" s="51">
        <v>124782.49</v>
      </c>
      <c r="I124" s="52"/>
      <c r="J124" s="22">
        <f t="shared" si="2"/>
        <v>0.99998068676578666</v>
      </c>
    </row>
    <row r="125" spans="1:10" ht="26.25" customHeight="1" thickBot="1" x14ac:dyDescent="0.3">
      <c r="A125" s="25" t="s">
        <v>5</v>
      </c>
      <c r="B125" s="17">
        <v>201</v>
      </c>
      <c r="C125" s="15">
        <v>1101</v>
      </c>
      <c r="D125" s="15">
        <v>2041382300</v>
      </c>
      <c r="E125" s="15">
        <v>200</v>
      </c>
      <c r="F125" s="49"/>
      <c r="G125" s="51">
        <v>124784.9</v>
      </c>
      <c r="H125" s="62">
        <v>124782.49</v>
      </c>
      <c r="I125" s="52"/>
      <c r="J125" s="56">
        <f t="shared" si="2"/>
        <v>0.99998068676578666</v>
      </c>
    </row>
    <row r="126" spans="1:10" ht="32.25" thickBot="1" x14ac:dyDescent="0.3">
      <c r="A126" s="25" t="s">
        <v>6</v>
      </c>
      <c r="B126" s="17">
        <v>201</v>
      </c>
      <c r="C126" s="15">
        <v>1101</v>
      </c>
      <c r="D126" s="15">
        <v>2041382300</v>
      </c>
      <c r="E126" s="15">
        <v>240</v>
      </c>
      <c r="F126" s="49"/>
      <c r="G126" s="51">
        <v>124784.9</v>
      </c>
      <c r="H126" s="62">
        <v>124782.49</v>
      </c>
      <c r="I126" s="52"/>
      <c r="J126" s="61">
        <f t="shared" si="2"/>
        <v>0.99998068676578666</v>
      </c>
    </row>
    <row r="127" spans="1:10" ht="16.5" thickBot="1" x14ac:dyDescent="0.3">
      <c r="A127" s="53" t="s">
        <v>35</v>
      </c>
      <c r="B127" s="17"/>
      <c r="C127" s="15"/>
      <c r="D127" s="15"/>
      <c r="E127" s="15"/>
      <c r="G127" s="63">
        <v>56208598.329999998</v>
      </c>
      <c r="H127" s="59">
        <v>55038726.340000004</v>
      </c>
      <c r="I127" s="58"/>
      <c r="J127" s="60">
        <f t="shared" si="2"/>
        <v>0.97918695671556</v>
      </c>
    </row>
  </sheetData>
  <mergeCells count="3">
    <mergeCell ref="E1:J1"/>
    <mergeCell ref="A2:J2"/>
    <mergeCell ref="F65:F66"/>
  </mergeCells>
  <printOptions horizontalCentered="1"/>
  <pageMargins left="0.43307086614173229" right="0.23622047244094491" top="0.55118110236220474" bottom="0.15748031496062992" header="0" footer="0"/>
  <pageSetup paperSize="9" scale="65" fitToHeight="0" orientation="portrait" verticalDpi="0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Finansist</cp:lastModifiedBy>
  <cp:lastPrinted>2022-05-20T12:11:08Z</cp:lastPrinted>
  <dcterms:created xsi:type="dcterms:W3CDTF">2018-01-10T18:51:34Z</dcterms:created>
  <dcterms:modified xsi:type="dcterms:W3CDTF">2024-05-28T14:32:43Z</dcterms:modified>
</cp:coreProperties>
</file>